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asquilho\Desktop\"/>
    </mc:Choice>
  </mc:AlternateContent>
  <xr:revisionPtr revIDLastSave="0" documentId="13_ncr:1_{EA2AE271-3E69-4F55-BD5B-B7DF5069FB31}" xr6:coauthVersionLast="47" xr6:coauthVersionMax="47" xr10:uidLastSave="{00000000-0000-0000-0000-000000000000}"/>
  <bookViews>
    <workbookView xWindow="4230" yWindow="2205" windowWidth="17895" windowHeight="9915" xr2:uid="{B1A6F18B-3B82-4CAA-806A-820D46541C0A}"/>
  </bookViews>
  <sheets>
    <sheet name="computation" sheetId="1" r:id="rId1"/>
    <sheet name="hemicellulose characteristics" sheetId="2" r:id="rId2"/>
  </sheets>
  <definedNames>
    <definedName name="solver_adj" localSheetId="0" hidden="1">computation!$M$3:$X$3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computation!$M$3:$X$3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computation!$L$2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F114" i="1"/>
  <c r="E114" i="1"/>
  <c r="D114" i="1"/>
  <c r="C114" i="1"/>
  <c r="G113" i="1"/>
  <c r="F113" i="1"/>
  <c r="E113" i="1"/>
  <c r="D113" i="1"/>
  <c r="C113" i="1"/>
  <c r="G112" i="1"/>
  <c r="F112" i="1"/>
  <c r="E112" i="1"/>
  <c r="D112" i="1"/>
  <c r="C112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E109" i="1"/>
  <c r="D109" i="1"/>
  <c r="C109" i="1"/>
  <c r="G108" i="1"/>
  <c r="F108" i="1"/>
  <c r="E108" i="1"/>
  <c r="D108" i="1"/>
  <c r="C108" i="1"/>
  <c r="G107" i="1"/>
  <c r="F107" i="1"/>
  <c r="E107" i="1"/>
  <c r="D107" i="1"/>
  <c r="C107" i="1"/>
  <c r="G106" i="1"/>
  <c r="F106" i="1"/>
  <c r="E106" i="1"/>
  <c r="D106" i="1"/>
  <c r="C106" i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2" i="1"/>
  <c r="F102" i="1"/>
  <c r="E102" i="1"/>
  <c r="D102" i="1"/>
  <c r="C102" i="1"/>
  <c r="G101" i="1"/>
  <c r="F101" i="1"/>
  <c r="E101" i="1"/>
  <c r="D101" i="1"/>
  <c r="C101" i="1"/>
  <c r="G100" i="1"/>
  <c r="F100" i="1"/>
  <c r="E100" i="1"/>
  <c r="D100" i="1"/>
  <c r="C100" i="1"/>
  <c r="G99" i="1"/>
  <c r="F99" i="1"/>
  <c r="E99" i="1"/>
  <c r="D99" i="1"/>
  <c r="C99" i="1"/>
  <c r="G98" i="1"/>
  <c r="F98" i="1"/>
  <c r="E98" i="1"/>
  <c r="D98" i="1"/>
  <c r="C98" i="1"/>
  <c r="G97" i="1"/>
  <c r="F97" i="1"/>
  <c r="E97" i="1"/>
  <c r="D97" i="1"/>
  <c r="C97" i="1"/>
  <c r="G96" i="1"/>
  <c r="F96" i="1"/>
  <c r="E96" i="1"/>
  <c r="D96" i="1"/>
  <c r="C96" i="1"/>
  <c r="G95" i="1"/>
  <c r="F95" i="1"/>
  <c r="E95" i="1"/>
  <c r="D95" i="1"/>
  <c r="C95" i="1"/>
  <c r="G94" i="1"/>
  <c r="F94" i="1"/>
  <c r="E94" i="1"/>
  <c r="D94" i="1"/>
  <c r="C94" i="1"/>
  <c r="G93" i="1"/>
  <c r="F93" i="1"/>
  <c r="E93" i="1"/>
  <c r="D93" i="1"/>
  <c r="C93" i="1"/>
  <c r="G92" i="1"/>
  <c r="F92" i="1"/>
  <c r="E92" i="1"/>
  <c r="D92" i="1"/>
  <c r="C92" i="1"/>
  <c r="G91" i="1"/>
  <c r="F91" i="1"/>
  <c r="E91" i="1"/>
  <c r="D91" i="1"/>
  <c r="C91" i="1"/>
  <c r="G90" i="1"/>
  <c r="F90" i="1"/>
  <c r="E90" i="1"/>
  <c r="D90" i="1"/>
  <c r="C90" i="1"/>
  <c r="G89" i="1"/>
  <c r="F89" i="1"/>
  <c r="E89" i="1"/>
  <c r="D89" i="1"/>
  <c r="C89" i="1"/>
  <c r="G88" i="1"/>
  <c r="F88" i="1"/>
  <c r="E88" i="1"/>
  <c r="D88" i="1"/>
  <c r="C88" i="1"/>
  <c r="G87" i="1"/>
  <c r="F87" i="1"/>
  <c r="E87" i="1"/>
  <c r="D87" i="1"/>
  <c r="C87" i="1"/>
  <c r="G86" i="1"/>
  <c r="F86" i="1"/>
  <c r="E86" i="1"/>
  <c r="D86" i="1"/>
  <c r="C86" i="1"/>
  <c r="G85" i="1"/>
  <c r="F85" i="1"/>
  <c r="E85" i="1"/>
  <c r="D85" i="1"/>
  <c r="C85" i="1"/>
  <c r="G84" i="1"/>
  <c r="F84" i="1"/>
  <c r="E84" i="1"/>
  <c r="D84" i="1"/>
  <c r="C84" i="1"/>
  <c r="G83" i="1"/>
  <c r="F83" i="1"/>
  <c r="E83" i="1"/>
  <c r="D83" i="1"/>
  <c r="C83" i="1"/>
  <c r="G82" i="1"/>
  <c r="F82" i="1"/>
  <c r="E82" i="1"/>
  <c r="D82" i="1"/>
  <c r="C82" i="1"/>
  <c r="G81" i="1"/>
  <c r="F81" i="1"/>
  <c r="E81" i="1"/>
  <c r="D81" i="1"/>
  <c r="C81" i="1"/>
  <c r="G80" i="1"/>
  <c r="F80" i="1"/>
  <c r="E80" i="1"/>
  <c r="D80" i="1"/>
  <c r="C80" i="1"/>
  <c r="G79" i="1"/>
  <c r="F79" i="1"/>
  <c r="E79" i="1"/>
  <c r="D79" i="1"/>
  <c r="C79" i="1"/>
  <c r="G78" i="1"/>
  <c r="F78" i="1"/>
  <c r="E78" i="1"/>
  <c r="D78" i="1"/>
  <c r="C78" i="1"/>
  <c r="G77" i="1"/>
  <c r="F77" i="1"/>
  <c r="E77" i="1"/>
  <c r="D77" i="1"/>
  <c r="C77" i="1"/>
  <c r="G76" i="1"/>
  <c r="F76" i="1"/>
  <c r="E76" i="1"/>
  <c r="D76" i="1"/>
  <c r="C76" i="1"/>
  <c r="G75" i="1"/>
  <c r="F75" i="1"/>
  <c r="E75" i="1"/>
  <c r="D75" i="1"/>
  <c r="C75" i="1"/>
  <c r="G74" i="1"/>
  <c r="F74" i="1"/>
  <c r="E74" i="1"/>
  <c r="D74" i="1"/>
  <c r="C74" i="1"/>
  <c r="G73" i="1"/>
  <c r="F73" i="1"/>
  <c r="E73" i="1"/>
  <c r="D73" i="1"/>
  <c r="C73" i="1"/>
  <c r="G72" i="1"/>
  <c r="F72" i="1"/>
  <c r="E72" i="1"/>
  <c r="D72" i="1"/>
  <c r="C72" i="1"/>
  <c r="G71" i="1"/>
  <c r="F71" i="1"/>
  <c r="E71" i="1"/>
  <c r="D71" i="1"/>
  <c r="C71" i="1"/>
  <c r="G70" i="1"/>
  <c r="F70" i="1"/>
  <c r="E70" i="1"/>
  <c r="D70" i="1"/>
  <c r="C70" i="1"/>
  <c r="G69" i="1"/>
  <c r="F69" i="1"/>
  <c r="E69" i="1"/>
  <c r="D69" i="1"/>
  <c r="C69" i="1"/>
  <c r="G68" i="1"/>
  <c r="F68" i="1"/>
  <c r="E68" i="1"/>
  <c r="D68" i="1"/>
  <c r="C68" i="1"/>
  <c r="G67" i="1"/>
  <c r="F67" i="1"/>
  <c r="E67" i="1"/>
  <c r="D67" i="1"/>
  <c r="C67" i="1"/>
  <c r="G66" i="1"/>
  <c r="F66" i="1"/>
  <c r="E66" i="1"/>
  <c r="D66" i="1"/>
  <c r="C66" i="1"/>
  <c r="G65" i="1"/>
  <c r="F65" i="1"/>
  <c r="E65" i="1"/>
  <c r="D65" i="1"/>
  <c r="C65" i="1"/>
  <c r="G64" i="1"/>
  <c r="F64" i="1"/>
  <c r="E64" i="1"/>
  <c r="D64" i="1"/>
  <c r="C64" i="1"/>
  <c r="G63" i="1"/>
  <c r="F63" i="1"/>
  <c r="E63" i="1"/>
  <c r="D63" i="1"/>
  <c r="C63" i="1"/>
  <c r="G62" i="1"/>
  <c r="F62" i="1"/>
  <c r="E62" i="1"/>
  <c r="D62" i="1"/>
  <c r="C62" i="1"/>
  <c r="G61" i="1"/>
  <c r="F61" i="1"/>
  <c r="E61" i="1"/>
  <c r="D61" i="1"/>
  <c r="C61" i="1"/>
  <c r="G60" i="1"/>
  <c r="F60" i="1"/>
  <c r="E60" i="1"/>
  <c r="D60" i="1"/>
  <c r="C60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E55" i="1"/>
  <c r="D55" i="1"/>
  <c r="C55" i="1"/>
  <c r="G54" i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  <c r="M7" i="1" l="1"/>
  <c r="L7" i="1"/>
  <c r="N7" i="1"/>
  <c r="O7" i="1"/>
  <c r="H83" i="1"/>
  <c r="H33" i="1"/>
  <c r="H79" i="1"/>
  <c r="H13" i="1"/>
  <c r="H45" i="1"/>
  <c r="H101" i="1"/>
  <c r="H39" i="1"/>
  <c r="H90" i="1"/>
  <c r="H17" i="1"/>
  <c r="H65" i="1"/>
  <c r="H97" i="1"/>
  <c r="H113" i="1"/>
  <c r="H59" i="1"/>
  <c r="H71" i="1"/>
  <c r="H106" i="1"/>
  <c r="H114" i="1"/>
  <c r="H92" i="1"/>
  <c r="H108" i="1"/>
  <c r="H67" i="1"/>
  <c r="H94" i="1"/>
  <c r="H15" i="1"/>
  <c r="H95" i="1"/>
  <c r="H44" i="1"/>
  <c r="H35" i="1"/>
  <c r="H46" i="1"/>
  <c r="H54" i="1"/>
  <c r="H34" i="1"/>
  <c r="H72" i="1"/>
  <c r="H80" i="1"/>
  <c r="H107" i="1"/>
  <c r="H23" i="1"/>
  <c r="H91" i="1"/>
  <c r="H96" i="1"/>
  <c r="H104" i="1"/>
  <c r="H31" i="1"/>
  <c r="H36" i="1"/>
  <c r="H47" i="1"/>
  <c r="H55" i="1"/>
  <c r="H66" i="1"/>
  <c r="H63" i="1"/>
  <c r="H68" i="1"/>
  <c r="H76" i="1"/>
  <c r="H87" i="1"/>
  <c r="H103" i="1"/>
  <c r="H8" i="1"/>
  <c r="H16" i="1"/>
  <c r="H24" i="1"/>
  <c r="H78" i="1"/>
  <c r="H11" i="1"/>
  <c r="H19" i="1"/>
  <c r="H27" i="1"/>
  <c r="H38" i="1"/>
  <c r="H60" i="1"/>
  <c r="H74" i="1"/>
  <c r="H82" i="1"/>
  <c r="H99" i="1"/>
  <c r="H110" i="1"/>
  <c r="H2" i="1"/>
  <c r="H32" i="1"/>
  <c r="H37" i="1"/>
  <c r="H43" i="1"/>
  <c r="H51" i="1"/>
  <c r="H62" i="1"/>
  <c r="H81" i="1"/>
  <c r="H112" i="1"/>
  <c r="H7" i="1"/>
  <c r="H26" i="1"/>
  <c r="H40" i="1"/>
  <c r="H48" i="1"/>
  <c r="H56" i="1"/>
  <c r="H70" i="1"/>
  <c r="H84" i="1"/>
  <c r="H98" i="1"/>
  <c r="H10" i="1"/>
  <c r="H12" i="1"/>
  <c r="H18" i="1"/>
  <c r="H20" i="1"/>
  <c r="H28" i="1"/>
  <c r="H42" i="1"/>
  <c r="H50" i="1"/>
  <c r="H58" i="1"/>
  <c r="H64" i="1"/>
  <c r="H69" i="1"/>
  <c r="H75" i="1"/>
  <c r="H86" i="1"/>
  <c r="H100" i="1"/>
  <c r="H111" i="1"/>
  <c r="H3" i="1"/>
  <c r="H14" i="1"/>
  <c r="H30" i="1"/>
  <c r="H49" i="1"/>
  <c r="H52" i="1"/>
  <c r="H88" i="1"/>
  <c r="H102" i="1"/>
  <c r="H5" i="1"/>
  <c r="H25" i="1"/>
  <c r="H57" i="1"/>
  <c r="H89" i="1"/>
  <c r="H77" i="1"/>
  <c r="H109" i="1"/>
  <c r="H4" i="1"/>
  <c r="H21" i="1"/>
  <c r="H22" i="1"/>
  <c r="H53" i="1"/>
  <c r="H85" i="1"/>
  <c r="H9" i="1"/>
  <c r="H41" i="1"/>
  <c r="H73" i="1"/>
  <c r="H105" i="1"/>
  <c r="H6" i="1"/>
  <c r="H29" i="1"/>
  <c r="H61" i="1"/>
  <c r="H93" i="1"/>
  <c r="L6" i="1" l="1"/>
  <c r="I3" i="1"/>
  <c r="J3" i="1"/>
  <c r="I4" i="1"/>
  <c r="J4" i="1"/>
  <c r="I2" i="1"/>
  <c r="J2" i="1"/>
  <c r="I88" i="1"/>
  <c r="J88" i="1"/>
  <c r="I86" i="1"/>
  <c r="J86" i="1"/>
  <c r="I20" i="1"/>
  <c r="J20" i="1"/>
  <c r="I48" i="1"/>
  <c r="J48" i="1"/>
  <c r="I43" i="1"/>
  <c r="J43" i="1"/>
  <c r="I60" i="1"/>
  <c r="J60" i="1"/>
  <c r="I8" i="1"/>
  <c r="J8" i="1"/>
  <c r="I47" i="1"/>
  <c r="J47" i="1"/>
  <c r="I80" i="1"/>
  <c r="J80" i="1"/>
  <c r="I46" i="1"/>
  <c r="J46" i="1"/>
  <c r="I92" i="1"/>
  <c r="J92" i="1"/>
  <c r="I59" i="1"/>
  <c r="J59" i="1"/>
  <c r="I17" i="1"/>
  <c r="J17" i="1"/>
  <c r="I33" i="1"/>
  <c r="J33" i="1"/>
  <c r="I41" i="1"/>
  <c r="J41" i="1"/>
  <c r="I109" i="1"/>
  <c r="J109" i="1"/>
  <c r="I52" i="1"/>
  <c r="J52" i="1"/>
  <c r="I75" i="1"/>
  <c r="J75" i="1"/>
  <c r="I18" i="1"/>
  <c r="J18" i="1"/>
  <c r="I40" i="1"/>
  <c r="J40" i="1"/>
  <c r="I81" i="1"/>
  <c r="J81" i="1"/>
  <c r="I37" i="1"/>
  <c r="J37" i="1"/>
  <c r="I99" i="1"/>
  <c r="J99" i="1"/>
  <c r="I38" i="1"/>
  <c r="J38" i="1"/>
  <c r="I78" i="1"/>
  <c r="J78" i="1"/>
  <c r="I103" i="1"/>
  <c r="J103" i="1"/>
  <c r="I63" i="1"/>
  <c r="J63" i="1"/>
  <c r="I36" i="1"/>
  <c r="J36" i="1"/>
  <c r="I91" i="1"/>
  <c r="J91" i="1"/>
  <c r="I72" i="1"/>
  <c r="J72" i="1"/>
  <c r="I35" i="1"/>
  <c r="J35" i="1"/>
  <c r="I94" i="1"/>
  <c r="J94" i="1"/>
  <c r="I114" i="1"/>
  <c r="J114" i="1"/>
  <c r="I113" i="1"/>
  <c r="J113" i="1"/>
  <c r="I90" i="1"/>
  <c r="J90" i="1"/>
  <c r="I13" i="1"/>
  <c r="J13" i="1"/>
  <c r="I83" i="1"/>
  <c r="J83" i="1"/>
  <c r="I6" i="1"/>
  <c r="J6" i="1"/>
  <c r="I9" i="1"/>
  <c r="J9" i="1"/>
  <c r="I21" i="1"/>
  <c r="J21" i="1"/>
  <c r="I77" i="1"/>
  <c r="J77" i="1"/>
  <c r="I5" i="1"/>
  <c r="J5" i="1"/>
  <c r="I49" i="1"/>
  <c r="J49" i="1"/>
  <c r="I111" i="1"/>
  <c r="J111" i="1"/>
  <c r="I69" i="1"/>
  <c r="J69" i="1"/>
  <c r="I42" i="1"/>
  <c r="J42" i="1"/>
  <c r="I12" i="1"/>
  <c r="J12" i="1"/>
  <c r="I70" i="1"/>
  <c r="J70" i="1"/>
  <c r="I26" i="1"/>
  <c r="J26" i="1"/>
  <c r="I62" i="1"/>
  <c r="J62" i="1"/>
  <c r="I32" i="1"/>
  <c r="J32" i="1"/>
  <c r="I82" i="1"/>
  <c r="J82" i="1"/>
  <c r="I27" i="1"/>
  <c r="J27" i="1"/>
  <c r="I24" i="1"/>
  <c r="J24" i="1"/>
  <c r="I87" i="1"/>
  <c r="J87" i="1"/>
  <c r="I66" i="1"/>
  <c r="J66" i="1"/>
  <c r="I31" i="1"/>
  <c r="J31" i="1"/>
  <c r="I23" i="1"/>
  <c r="J23" i="1"/>
  <c r="I34" i="1"/>
  <c r="J34" i="1"/>
  <c r="I44" i="1"/>
  <c r="J44" i="1"/>
  <c r="I67" i="1"/>
  <c r="J67" i="1"/>
  <c r="I106" i="1"/>
  <c r="J106" i="1"/>
  <c r="I97" i="1"/>
  <c r="J97" i="1"/>
  <c r="I39" i="1"/>
  <c r="J39" i="1"/>
  <c r="I79" i="1"/>
  <c r="J79" i="1"/>
  <c r="I61" i="1"/>
  <c r="J61" i="1"/>
  <c r="I73" i="1"/>
  <c r="J73" i="1"/>
  <c r="I53" i="1"/>
  <c r="J53" i="1"/>
  <c r="I57" i="1"/>
  <c r="J57" i="1"/>
  <c r="I14" i="1"/>
  <c r="J14" i="1"/>
  <c r="I58" i="1"/>
  <c r="J58" i="1"/>
  <c r="I98" i="1"/>
  <c r="J98" i="1"/>
  <c r="I112" i="1"/>
  <c r="J112" i="1"/>
  <c r="I110" i="1"/>
  <c r="J110" i="1"/>
  <c r="I11" i="1"/>
  <c r="J11" i="1"/>
  <c r="I68" i="1"/>
  <c r="J68" i="1"/>
  <c r="I96" i="1"/>
  <c r="J96" i="1"/>
  <c r="I15" i="1"/>
  <c r="J15" i="1"/>
  <c r="I45" i="1"/>
  <c r="J45" i="1"/>
  <c r="I29" i="1"/>
  <c r="J29" i="1"/>
  <c r="I22" i="1"/>
  <c r="J22" i="1"/>
  <c r="I25" i="1"/>
  <c r="J25" i="1"/>
  <c r="I50" i="1"/>
  <c r="J50" i="1"/>
  <c r="I84" i="1"/>
  <c r="J84" i="1"/>
  <c r="I93" i="1"/>
  <c r="J93" i="1"/>
  <c r="I105" i="1"/>
  <c r="J105" i="1"/>
  <c r="I85" i="1"/>
  <c r="J85" i="1"/>
  <c r="I89" i="1"/>
  <c r="J89" i="1"/>
  <c r="I102" i="1"/>
  <c r="J102" i="1"/>
  <c r="I30" i="1"/>
  <c r="J30" i="1"/>
  <c r="I100" i="1"/>
  <c r="J100" i="1"/>
  <c r="I64" i="1"/>
  <c r="J64" i="1"/>
  <c r="I28" i="1"/>
  <c r="J28" i="1"/>
  <c r="I10" i="1"/>
  <c r="J10" i="1"/>
  <c r="I56" i="1"/>
  <c r="J56" i="1"/>
  <c r="I7" i="1"/>
  <c r="J7" i="1"/>
  <c r="I51" i="1"/>
  <c r="J51" i="1"/>
  <c r="I74" i="1"/>
  <c r="J74" i="1"/>
  <c r="I19" i="1"/>
  <c r="J19" i="1"/>
  <c r="I16" i="1"/>
  <c r="J16" i="1"/>
  <c r="I76" i="1"/>
  <c r="J76" i="1"/>
  <c r="I55" i="1"/>
  <c r="J55" i="1"/>
  <c r="I104" i="1"/>
  <c r="J104" i="1"/>
  <c r="I107" i="1"/>
  <c r="J107" i="1"/>
  <c r="I54" i="1"/>
  <c r="J54" i="1"/>
  <c r="I95" i="1"/>
  <c r="J95" i="1"/>
  <c r="I108" i="1"/>
  <c r="J108" i="1"/>
  <c r="I71" i="1"/>
  <c r="J71" i="1"/>
  <c r="I65" i="1"/>
  <c r="J65" i="1"/>
  <c r="I101" i="1"/>
  <c r="J101" i="1"/>
  <c r="N10" i="1" l="1"/>
  <c r="M10" i="1"/>
  <c r="L10" i="1"/>
  <c r="O10" i="1"/>
  <c r="L2" i="1"/>
  <c r="P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Dias</author>
  </authors>
  <commentList>
    <comment ref="T44" authorId="0" shapeId="0" xr:uid="{213D7334-F5E2-4261-8D2C-16E4BE5E1262}">
      <text>
        <r>
          <rPr>
            <b/>
            <sz val="9"/>
            <color indexed="81"/>
            <rFont val="Tahoma"/>
            <family val="2"/>
          </rPr>
          <t>Ana Dias:</t>
        </r>
        <r>
          <rPr>
            <sz val="9"/>
            <color indexed="81"/>
            <rFont val="Tahoma"/>
            <family val="2"/>
          </rPr>
          <t xml:space="preserve">
para justificar a existencia de duas hemicellulose</t>
        </r>
      </text>
    </comment>
  </commentList>
</comments>
</file>

<file path=xl/sharedStrings.xml><?xml version="1.0" encoding="utf-8"?>
<sst xmlns="http://schemas.openxmlformats.org/spreadsheetml/2006/main" count="51" uniqueCount="49">
  <si>
    <t>cellulose</t>
  </si>
  <si>
    <t>lignin</t>
  </si>
  <si>
    <t>A</t>
  </si>
  <si>
    <t>B</t>
  </si>
  <si>
    <t>C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</si>
  <si>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</si>
  <si>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</si>
  <si>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</si>
  <si>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</si>
  <si>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</si>
  <si>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</si>
  <si>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</si>
  <si>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</si>
  <si>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</si>
  <si>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r>
      <t>Separation and Characterization of Acetyl and Non-Acetyl Hemicelluloses of </t>
    </r>
    <r>
      <rPr>
        <i/>
        <sz val="8"/>
        <color rgb="FF151515"/>
        <rFont val="Arial"/>
        <family val="2"/>
      </rPr>
      <t>Arundo donax</t>
    </r>
    <r>
      <rPr>
        <sz val="8"/>
        <color rgb="FF151515"/>
        <rFont val="Arial"/>
        <family val="2"/>
      </rPr>
      <t> by Ammonium Sulfate Precipitation</t>
    </r>
  </si>
  <si>
    <t>https://pubs.acs.org/doi/10.1021/jf3000828</t>
  </si>
  <si>
    <t>hemi 1</t>
  </si>
  <si>
    <t>hemi 2</t>
  </si>
  <si>
    <t>Feature</t>
  </si>
  <si>
    <t>Type 1: Low-Branching / Linear</t>
  </si>
  <si>
    <t>Type 2: High-Branching / Complex</t>
  </si>
  <si>
    <t>Scientific Name</t>
  </si>
  <si>
    <r>
      <t xml:space="preserve">Poorly substituted </t>
    </r>
    <r>
      <rPr>
        <i/>
        <sz val="10"/>
        <color rgb="FF1F1F1F"/>
        <rFont val="Arial"/>
        <family val="2"/>
      </rPr>
      <t>O-acetyl-arabino-4-O-methylglucuronoxylan</t>
    </r>
  </si>
  <si>
    <r>
      <t xml:space="preserve">Highly substituted </t>
    </r>
    <r>
      <rPr>
        <i/>
        <sz val="10"/>
        <color rgb="FF1F1F1F"/>
        <rFont val="Arial"/>
        <family val="2"/>
      </rPr>
      <t>arabino-4-O-methylglucuronoxylan</t>
    </r>
  </si>
  <si>
    <t>Extraction</t>
  </si>
  <si>
    <r>
      <t xml:space="preserve">Typically precipitates at </t>
    </r>
    <r>
      <rPr>
        <b/>
        <sz val="10"/>
        <color rgb="FF1F1F1F"/>
        <rFont val="Arial"/>
        <family val="2"/>
      </rPr>
      <t>50%</t>
    </r>
    <r>
      <rPr>
        <sz val="10"/>
        <color rgb="FF1F1F1F"/>
        <rFont val="Arial"/>
        <family val="2"/>
      </rPr>
      <t xml:space="preserve"> ammonium sulfate saturation.</t>
    </r>
  </si>
  <si>
    <r>
      <t xml:space="preserve">Typically precipitates at </t>
    </r>
    <r>
      <rPr>
        <b/>
        <sz val="10"/>
        <color rgb="FF1F1F1F"/>
        <rFont val="Arial"/>
        <family val="2"/>
      </rPr>
      <t>80%</t>
    </r>
    <r>
      <rPr>
        <sz val="10"/>
        <color rgb="FF1F1F1F"/>
        <rFont val="Arial"/>
        <family val="2"/>
      </rPr>
      <t xml:space="preserve"> ammonium sulfate saturation.</t>
    </r>
  </si>
  <si>
    <t>Structure</t>
  </si>
  <si>
    <r>
      <t xml:space="preserve">More </t>
    </r>
    <r>
      <rPr>
        <b/>
        <sz val="10"/>
        <color rgb="FF1F1F1F"/>
        <rFont val="Arial"/>
        <family val="2"/>
      </rPr>
      <t>linear</t>
    </r>
    <r>
      <rPr>
        <sz val="10"/>
        <color rgb="FF1F1F1F"/>
        <rFont val="Arial"/>
        <family val="2"/>
      </rPr>
      <t xml:space="preserve"> backbone. Fewer side chains attached to the main xylan chain.</t>
    </r>
  </si>
  <si>
    <r>
      <t>Highly branched</t>
    </r>
    <r>
      <rPr>
        <sz val="10"/>
        <color rgb="FF1F1F1F"/>
        <rFont val="Arial"/>
        <family val="2"/>
      </rPr>
      <t>. Many side chains (arabinose and glucuronic acid) attached.</t>
    </r>
  </si>
  <si>
    <t>Thermal Stability</t>
  </si>
  <si>
    <r>
      <t>Lower</t>
    </r>
    <r>
      <rPr>
        <sz val="10"/>
        <color rgb="FF1F1F1F"/>
        <rFont val="Arial"/>
        <family val="2"/>
      </rPr>
      <t>. Because it is less complex, it degrades earlier during pyrolysis (active zone).</t>
    </r>
  </si>
  <si>
    <r>
      <t>Higher</t>
    </r>
    <r>
      <rPr>
        <sz val="10"/>
        <color rgb="FF1F1F1F"/>
        <rFont val="Arial"/>
        <family val="2"/>
      </rPr>
      <t>. The complex branching creates a more stable structure that requires more energy to break down.</t>
    </r>
  </si>
  <si>
    <t>Key Difference</t>
  </si>
  <si>
    <r>
      <t>High Acetyl Content</t>
    </r>
    <r>
      <rPr>
        <sz val="10"/>
        <color rgb="FF1F1F1F"/>
        <rFont val="Arial"/>
        <family val="2"/>
      </rPr>
      <t xml:space="preserve">: This fraction often retains more acetyl groups, which leads to the release of </t>
    </r>
    <r>
      <rPr>
        <i/>
        <sz val="10"/>
        <color rgb="FF1F1F1F"/>
        <rFont val="Arial"/>
        <family val="2"/>
      </rPr>
      <t>acetic acid</t>
    </r>
    <r>
      <rPr>
        <sz val="10"/>
        <color rgb="FF1F1F1F"/>
        <rFont val="Arial"/>
        <family val="2"/>
      </rPr>
      <t xml:space="preserve"> during pyrolysis.</t>
    </r>
  </si>
  <si>
    <r>
      <t>Low Acetyl Content</t>
    </r>
    <r>
      <rPr>
        <sz val="10"/>
        <color rgb="FF1F1F1F"/>
        <rFont val="Arial"/>
        <family val="2"/>
      </rPr>
      <t>: Less acetylation but higher amounts of arabinose sugars.</t>
    </r>
  </si>
  <si>
    <t>wt. % - pseudocomponent model</t>
  </si>
  <si>
    <t>hemicell 1</t>
  </si>
  <si>
    <t>hemicell 2</t>
  </si>
  <si>
    <t>Delta^2</t>
  </si>
  <si>
    <t>corrBasLi</t>
  </si>
  <si>
    <t>computSum</t>
  </si>
  <si>
    <t xml:space="preserve">Old: </t>
  </si>
  <si>
    <t xml:space="preserve">New: </t>
  </si>
  <si>
    <t>Sum of computed</t>
  </si>
  <si>
    <t>Sums of 1--4:</t>
  </si>
  <si>
    <t xml:space="preserve">ObjFun: </t>
  </si>
  <si>
    <t>##Temp.:øC</t>
  </si>
  <si>
    <t>30 K:min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</si>
</sst>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Arial"/>
      <family val="2"/>
    </font>
    <font>
      <sz val="8"/>
      <color rgb="FF151515"/>
      <name val="Arial"/>
      <family val="2"/>
    </font>
    <font>
      <i/>
      <sz val="8"/>
      <color rgb="FF151515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1F1F1F"/>
      <name val="Arial"/>
      <family val="2"/>
    </font>
    <font>
      <b/>
      <sz val="10"/>
      <color rgb="FF1F1F1F"/>
      <name val="Arial"/>
      <family val="2"/>
    </font>
    <font>
      <i/>
      <sz val="10"/>
      <color rgb="FF1F1F1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0" borderId="0" xfId="1"/>
    <xf numFmtId="164" fontId="0" fillId="0" borderId="0" xfId="0" applyNumberFormat="1"/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8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vertical="center" wrapText="1" readingOrder="1"/>
    </xf>
    <xf numFmtId="164" fontId="4" fillId="4" borderId="0" xfId="0" applyNumberFormat="1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0" fillId="0" borderId="5" xfId="0" applyBorder="1"/>
    <xf numFmtId="0" fontId="4" fillId="0" borderId="6" xfId="0" applyFont="1" applyBorder="1"/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09956725752191E-2"/>
          <c:y val="2.6564715124895104E-2"/>
          <c:w val="0.87090029408974479"/>
          <c:h val="0.858607495491634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computation!$B$1</c:f>
              <c:strCache>
                <c:ptCount val="1"/>
                <c:pt idx="0">
                  <c:v>30 K:min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computation!$A$2:$A$432</c:f>
              <c:numCache>
                <c:formatCode>General</c:formatCode>
                <c:ptCount val="431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computation!$G$2:$G$431</c:f>
              <c:numCache>
                <c:formatCode>General</c:formatCode>
                <c:ptCount val="430"/>
                <c:pt idx="0">
                  <c:v>5.5360000000000076E-2</c:v>
                </c:pt>
                <c:pt idx="1">
                  <c:v>0.11051999999999995</c:v>
                </c:pt>
                <c:pt idx="2">
                  <c:v>0.17105000000000015</c:v>
                </c:pt>
                <c:pt idx="3">
                  <c:v>0.23757000000000006</c:v>
                </c:pt>
                <c:pt idx="4">
                  <c:v>0.31154999999999999</c:v>
                </c:pt>
                <c:pt idx="5">
                  <c:v>0.39641000000000015</c:v>
                </c:pt>
                <c:pt idx="6">
                  <c:v>0.49629000000000012</c:v>
                </c:pt>
                <c:pt idx="7">
                  <c:v>0.61624000000000012</c:v>
                </c:pt>
                <c:pt idx="8">
                  <c:v>0.76276999999999995</c:v>
                </c:pt>
                <c:pt idx="9">
                  <c:v>0.9417000000000002</c:v>
                </c:pt>
                <c:pt idx="10">
                  <c:v>1.1568400000000001</c:v>
                </c:pt>
                <c:pt idx="11">
                  <c:v>1.4130200000000002</c:v>
                </c:pt>
                <c:pt idx="12">
                  <c:v>1.7180000000000002</c:v>
                </c:pt>
                <c:pt idx="13">
                  <c:v>2.0760199999999998</c:v>
                </c:pt>
                <c:pt idx="14">
                  <c:v>2.49308</c:v>
                </c:pt>
                <c:pt idx="15">
                  <c:v>2.9603599999999997</c:v>
                </c:pt>
                <c:pt idx="16">
                  <c:v>3.4807800000000002</c:v>
                </c:pt>
                <c:pt idx="17">
                  <c:v>4.0323799999999999</c:v>
                </c:pt>
                <c:pt idx="18">
                  <c:v>4.6204499999999999</c:v>
                </c:pt>
                <c:pt idx="19">
                  <c:v>5.2527799999999996</c:v>
                </c:pt>
                <c:pt idx="20">
                  <c:v>5.9343599999999999</c:v>
                </c:pt>
                <c:pt idx="21">
                  <c:v>6.6658799999999996</c:v>
                </c:pt>
                <c:pt idx="22">
                  <c:v>7.4365899999999998</c:v>
                </c:pt>
                <c:pt idx="23">
                  <c:v>8.219520000000001</c:v>
                </c:pt>
                <c:pt idx="24">
                  <c:v>8.9851500000000009</c:v>
                </c:pt>
                <c:pt idx="25">
                  <c:v>9.7100300000000015</c:v>
                </c:pt>
                <c:pt idx="26">
                  <c:v>10.393890000000001</c:v>
                </c:pt>
                <c:pt idx="27">
                  <c:v>11.01093</c:v>
                </c:pt>
                <c:pt idx="28">
                  <c:v>11.585890000000001</c:v>
                </c:pt>
                <c:pt idx="29">
                  <c:v>12.104650000000001</c:v>
                </c:pt>
                <c:pt idx="30">
                  <c:v>12.585280000000001</c:v>
                </c:pt>
                <c:pt idx="31">
                  <c:v>13.017040000000001</c:v>
                </c:pt>
                <c:pt idx="32">
                  <c:v>13.412560000000001</c:v>
                </c:pt>
                <c:pt idx="33">
                  <c:v>13.785450000000001</c:v>
                </c:pt>
                <c:pt idx="34">
                  <c:v>14.1347</c:v>
                </c:pt>
                <c:pt idx="35">
                  <c:v>14.474630000000001</c:v>
                </c:pt>
                <c:pt idx="36">
                  <c:v>14.816940000000002</c:v>
                </c:pt>
                <c:pt idx="37">
                  <c:v>15.171379999999999</c:v>
                </c:pt>
                <c:pt idx="38">
                  <c:v>15.575700000000001</c:v>
                </c:pt>
                <c:pt idx="39">
                  <c:v>16.067150000000002</c:v>
                </c:pt>
                <c:pt idx="40">
                  <c:v>16.694690000000001</c:v>
                </c:pt>
                <c:pt idx="41">
                  <c:v>17.490310000000001</c:v>
                </c:pt>
                <c:pt idx="42">
                  <c:v>18.466570000000001</c:v>
                </c:pt>
                <c:pt idx="43">
                  <c:v>19.64499</c:v>
                </c:pt>
                <c:pt idx="44">
                  <c:v>20.957080000000001</c:v>
                </c:pt>
                <c:pt idx="45">
                  <c:v>22.333380000000002</c:v>
                </c:pt>
                <c:pt idx="46">
                  <c:v>23.623460000000001</c:v>
                </c:pt>
                <c:pt idx="47">
                  <c:v>24.655989999999999</c:v>
                </c:pt>
                <c:pt idx="48">
                  <c:v>25.215199999999999</c:v>
                </c:pt>
                <c:pt idx="49">
                  <c:v>25.138999999999999</c:v>
                </c:pt>
                <c:pt idx="50">
                  <c:v>24.33324</c:v>
                </c:pt>
                <c:pt idx="51">
                  <c:v>22.803280000000001</c:v>
                </c:pt>
                <c:pt idx="52">
                  <c:v>20.623149999999999</c:v>
                </c:pt>
                <c:pt idx="53">
                  <c:v>18.018620000000002</c:v>
                </c:pt>
                <c:pt idx="54">
                  <c:v>15.168040000000001</c:v>
                </c:pt>
                <c:pt idx="55">
                  <c:v>12.341060000000001</c:v>
                </c:pt>
                <c:pt idx="56">
                  <c:v>9.6838100000000011</c:v>
                </c:pt>
                <c:pt idx="57">
                  <c:v>7.3980100000000002</c:v>
                </c:pt>
                <c:pt idx="58">
                  <c:v>5.5347999999999997</c:v>
                </c:pt>
                <c:pt idx="59">
                  <c:v>4.1510499999999997</c:v>
                </c:pt>
                <c:pt idx="60">
                  <c:v>3.1998100000000003</c:v>
                </c:pt>
                <c:pt idx="61">
                  <c:v>2.5943199999999997</c:v>
                </c:pt>
                <c:pt idx="62">
                  <c:v>2.2369900000000005</c:v>
                </c:pt>
                <c:pt idx="63">
                  <c:v>2.0236400000000003</c:v>
                </c:pt>
                <c:pt idx="64">
                  <c:v>1.87585</c:v>
                </c:pt>
                <c:pt idx="65">
                  <c:v>1.76197</c:v>
                </c:pt>
                <c:pt idx="66">
                  <c:v>1.667</c:v>
                </c:pt>
                <c:pt idx="67">
                  <c:v>1.5846500000000001</c:v>
                </c:pt>
                <c:pt idx="68">
                  <c:v>1.5100200000000001</c:v>
                </c:pt>
                <c:pt idx="69">
                  <c:v>1.4406200000000002</c:v>
                </c:pt>
                <c:pt idx="70">
                  <c:v>1.3724900000000002</c:v>
                </c:pt>
                <c:pt idx="71">
                  <c:v>1.3067</c:v>
                </c:pt>
                <c:pt idx="72">
                  <c:v>1.2488500000000002</c:v>
                </c:pt>
                <c:pt idx="73">
                  <c:v>1.20339</c:v>
                </c:pt>
                <c:pt idx="74">
                  <c:v>1.1744200000000002</c:v>
                </c:pt>
                <c:pt idx="75">
                  <c:v>1.1578100000000002</c:v>
                </c:pt>
                <c:pt idx="76">
                  <c:v>1.14801</c:v>
                </c:pt>
                <c:pt idx="77">
                  <c:v>1.1389199999999999</c:v>
                </c:pt>
                <c:pt idx="78">
                  <c:v>1.1245900000000002</c:v>
                </c:pt>
                <c:pt idx="79">
                  <c:v>1.0996300000000001</c:v>
                </c:pt>
                <c:pt idx="80">
                  <c:v>1.0614299999999999</c:v>
                </c:pt>
                <c:pt idx="81">
                  <c:v>1.0140900000000002</c:v>
                </c:pt>
                <c:pt idx="82">
                  <c:v>0.96859000000000006</c:v>
                </c:pt>
                <c:pt idx="83">
                  <c:v>0.93295000000000017</c:v>
                </c:pt>
                <c:pt idx="84">
                  <c:v>0.90808999999999984</c:v>
                </c:pt>
                <c:pt idx="85">
                  <c:v>0.88869999999999982</c:v>
                </c:pt>
                <c:pt idx="86">
                  <c:v>0.86755999999999989</c:v>
                </c:pt>
                <c:pt idx="87">
                  <c:v>0.84115000000000006</c:v>
                </c:pt>
                <c:pt idx="88">
                  <c:v>0.80987999999999993</c:v>
                </c:pt>
                <c:pt idx="89">
                  <c:v>0.77601000000000009</c:v>
                </c:pt>
                <c:pt idx="90">
                  <c:v>0.73965000000000014</c:v>
                </c:pt>
                <c:pt idx="91">
                  <c:v>0.70121999999999995</c:v>
                </c:pt>
                <c:pt idx="92">
                  <c:v>0.66078000000000015</c:v>
                </c:pt>
                <c:pt idx="93">
                  <c:v>0.62143000000000015</c:v>
                </c:pt>
                <c:pt idx="94">
                  <c:v>0.58450000000000002</c:v>
                </c:pt>
                <c:pt idx="95">
                  <c:v>0.55204000000000009</c:v>
                </c:pt>
                <c:pt idx="96">
                  <c:v>0.52395999999999998</c:v>
                </c:pt>
                <c:pt idx="97">
                  <c:v>0.49961999999999995</c:v>
                </c:pt>
                <c:pt idx="98">
                  <c:v>0.4789000000000001</c:v>
                </c:pt>
                <c:pt idx="99">
                  <c:v>0.46073000000000008</c:v>
                </c:pt>
                <c:pt idx="100">
                  <c:v>0.44228000000000001</c:v>
                </c:pt>
                <c:pt idx="101">
                  <c:v>0.41996999999999995</c:v>
                </c:pt>
                <c:pt idx="102">
                  <c:v>0.39175000000000004</c:v>
                </c:pt>
                <c:pt idx="103">
                  <c:v>0.35841999999999996</c:v>
                </c:pt>
                <c:pt idx="104">
                  <c:v>0.32281000000000004</c:v>
                </c:pt>
                <c:pt idx="105">
                  <c:v>0.28398000000000012</c:v>
                </c:pt>
                <c:pt idx="106">
                  <c:v>0.24208000000000007</c:v>
                </c:pt>
                <c:pt idx="107">
                  <c:v>0.19486000000000003</c:v>
                </c:pt>
                <c:pt idx="108">
                  <c:v>0.14881000000000011</c:v>
                </c:pt>
                <c:pt idx="109">
                  <c:v>0.1112200000000001</c:v>
                </c:pt>
                <c:pt idx="110">
                  <c:v>8.5650000000000004E-2</c:v>
                </c:pt>
                <c:pt idx="111">
                  <c:v>6.6599999999999993E-2</c:v>
                </c:pt>
                <c:pt idx="112">
                  <c:v>4.4119999999999937E-2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3D-4F96-BE51-188C9A6EE843}"/>
            </c:ext>
          </c:extLst>
        </c:ser>
        <c:ser>
          <c:idx val="4"/>
          <c:order val="1"/>
          <c:tx>
            <c:strRef>
              <c:f>computation!$H$1</c:f>
              <c:strCache>
                <c:ptCount val="1"/>
                <c:pt idx="0">
                  <c:v>computSum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computation!$A$2:$A$432</c:f>
              <c:numCache>
                <c:formatCode>General</c:formatCode>
                <c:ptCount val="431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computation!$H$2:$H$432</c:f>
              <c:numCache>
                <c:formatCode>General</c:formatCode>
                <c:ptCount val="431"/>
                <c:pt idx="0">
                  <c:v>0.13118701219908824</c:v>
                </c:pt>
                <c:pt idx="1">
                  <c:v>0.16313381239022046</c:v>
                </c:pt>
                <c:pt idx="2">
                  <c:v>0.20369179531633583</c:v>
                </c:pt>
                <c:pt idx="3">
                  <c:v>0.25498258442489441</c:v>
                </c:pt>
                <c:pt idx="4">
                  <c:v>0.31950932629038248</c:v>
                </c:pt>
                <c:pt idx="5">
                  <c:v>0.40017464361041727</c:v>
                </c:pt>
                <c:pt idx="6">
                  <c:v>0.50028206826040433</c:v>
                </c:pt>
                <c:pt idx="7">
                  <c:v>0.62351543277330612</c:v>
                </c:pt>
                <c:pt idx="8">
                  <c:v>0.77389065485667419</c:v>
                </c:pt>
                <c:pt idx="9">
                  <c:v>0.95567478948479534</c:v>
                </c:pt>
                <c:pt idx="10">
                  <c:v>1.1732682518264839</c:v>
                </c:pt>
                <c:pt idx="11">
                  <c:v>1.4310478039015708</c:v>
                </c:pt>
                <c:pt idx="12">
                  <c:v>1.7331702698554214</c:v>
                </c:pt>
                <c:pt idx="13">
                  <c:v>2.0833399548046052</c:v>
                </c:pt>
                <c:pt idx="14">
                  <c:v>2.4845462715196232</c:v>
                </c:pt>
                <c:pt idx="15">
                  <c:v>2.9387819362677154</c:v>
                </c:pt>
                <c:pt idx="16">
                  <c:v>3.4467560322533459</c:v>
                </c:pt>
                <c:pt idx="17">
                  <c:v>4.0076199857584207</c:v>
                </c:pt>
                <c:pt idx="18">
                  <c:v>4.6187278104391432</c:v>
                </c:pt>
                <c:pt idx="19">
                  <c:v>5.275454677214868</c:v>
                </c:pt>
                <c:pt idx="20">
                  <c:v>5.9710998857859146</c:v>
                </c:pt>
                <c:pt idx="21">
                  <c:v>6.6969016234687535</c:v>
                </c:pt>
                <c:pt idx="22">
                  <c:v>7.4421913487825009</c:v>
                </c:pt>
                <c:pt idx="23">
                  <c:v>8.1947146266350916</c:v>
                </c:pt>
                <c:pt idx="24">
                  <c:v>8.9411412612211176</c:v>
                </c:pt>
                <c:pt idx="25">
                  <c:v>9.6677778438681141</c:v>
                </c:pt>
                <c:pt idx="26">
                  <c:v>10.361476425624184</c:v>
                </c:pt>
                <c:pt idx="27">
                  <c:v>11.0107000164575</c:v>
                </c:pt>
                <c:pt idx="28">
                  <c:v>11.606657758632712</c:v>
                </c:pt>
                <c:pt idx="29">
                  <c:v>12.144365400701037</c:v>
                </c:pt>
                <c:pt idx="30">
                  <c:v>12.623436420534322</c:v>
                </c:pt>
                <c:pt idx="31">
                  <c:v>13.048394218466401</c:v>
                </c:pt>
                <c:pt idx="32">
                  <c:v>13.428351177979389</c:v>
                </c:pt>
                <c:pt idx="33">
                  <c:v>13.776052013196169</c:v>
                </c:pt>
                <c:pt idx="34">
                  <c:v>14.10651897420448</c:v>
                </c:pt>
                <c:pt idx="35">
                  <c:v>14.435798643136533</c:v>
                </c:pt>
                <c:pt idx="36">
                  <c:v>14.780460671145386</c:v>
                </c:pt>
                <c:pt idx="37">
                  <c:v>15.158367410897888</c:v>
                </c:pt>
                <c:pt idx="38">
                  <c:v>15.590693554613651</c:v>
                </c:pt>
                <c:pt idx="39">
                  <c:v>16.104261133993276</c:v>
                </c:pt>
                <c:pt idx="40">
                  <c:v>16.732261079757141</c:v>
                </c:pt>
                <c:pt idx="41">
                  <c:v>17.510903894571967</c:v>
                </c:pt>
                <c:pt idx="42">
                  <c:v>18.47009387793269</c:v>
                </c:pt>
                <c:pt idx="43">
                  <c:v>19.618187515005104</c:v>
                </c:pt>
                <c:pt idx="44">
                  <c:v>20.923955133597875</c:v>
                </c:pt>
                <c:pt idx="45">
                  <c:v>22.301889756498348</c:v>
                </c:pt>
                <c:pt idx="46">
                  <c:v>23.608370826363114</c:v>
                </c:pt>
                <c:pt idx="47">
                  <c:v>24.654526787461034</c:v>
                </c:pt>
                <c:pt idx="48">
                  <c:v>25.236746261500969</c:v>
                </c:pt>
                <c:pt idx="49">
                  <c:v>25.179116038648978</c:v>
                </c:pt>
                <c:pt idx="50">
                  <c:v>24.376355501697049</c:v>
                </c:pt>
                <c:pt idx="51">
                  <c:v>22.823872528838372</c:v>
                </c:pt>
                <c:pt idx="52">
                  <c:v>20.624750614265</c:v>
                </c:pt>
                <c:pt idx="53">
                  <c:v>17.970829244173647</c:v>
                </c:pt>
                <c:pt idx="54">
                  <c:v>15.103593826347947</c:v>
                </c:pt>
                <c:pt idx="55">
                  <c:v>12.266809646778981</c:v>
                </c:pt>
                <c:pt idx="56">
                  <c:v>9.6643474489300036</c:v>
                </c:pt>
                <c:pt idx="57">
                  <c:v>7.4333189563802735</c:v>
                </c:pt>
                <c:pt idx="58">
                  <c:v>5.6364022738053636</c:v>
                </c:pt>
                <c:pt idx="59">
                  <c:v>4.2709212054324217</c:v>
                </c:pt>
                <c:pt idx="60">
                  <c:v>3.2881574195550578</c:v>
                </c:pt>
                <c:pt idx="61">
                  <c:v>2.615412743481353</c:v>
                </c:pt>
                <c:pt idx="62">
                  <c:v>2.1749514739969555</c:v>
                </c:pt>
                <c:pt idx="63">
                  <c:v>1.8967848053678755</c:v>
                </c:pt>
                <c:pt idx="64">
                  <c:v>1.7249555947453388</c:v>
                </c:pt>
                <c:pt idx="65">
                  <c:v>1.6187240446032152</c:v>
                </c:pt>
                <c:pt idx="66">
                  <c:v>1.550679897996496</c:v>
                </c:pt>
                <c:pt idx="67">
                  <c:v>1.503603477746362</c:v>
                </c:pt>
                <c:pt idx="68">
                  <c:v>1.4673059681973146</c:v>
                </c:pt>
                <c:pt idx="69">
                  <c:v>1.4360602949974597</c:v>
                </c:pt>
                <c:pt idx="70">
                  <c:v>1.4067799403634187</c:v>
                </c:pt>
                <c:pt idx="71">
                  <c:v>1.3778550168497177</c:v>
                </c:pt>
                <c:pt idx="72">
                  <c:v>1.3484682172557536</c:v>
                </c:pt>
                <c:pt idx="73">
                  <c:v>1.31821933576753</c:v>
                </c:pt>
                <c:pt idx="74">
                  <c:v>1.2869295548163422</c:v>
                </c:pt>
                <c:pt idx="75">
                  <c:v>1.2545423824090753</c:v>
                </c:pt>
                <c:pt idx="76">
                  <c:v>1.2210733547261734</c:v>
                </c:pt>
                <c:pt idx="77">
                  <c:v>1.1865833177452467</c:v>
                </c:pt>
                <c:pt idx="78">
                  <c:v>1.1511629832465184</c:v>
                </c:pt>
                <c:pt idx="79">
                  <c:v>1.1149230650047459</c:v>
                </c:pt>
                <c:pt idx="80">
                  <c:v>1.077987423691124</c:v>
                </c:pt>
                <c:pt idx="81">
                  <c:v>1.0404880316058369</c:v>
                </c:pt>
                <c:pt idx="82">
                  <c:v>1.0025611579713849</c:v>
                </c:pt>
                <c:pt idx="83">
                  <c:v>0.96434442987399838</c:v>
                </c:pt>
                <c:pt idx="84">
                  <c:v>0.92597454381542488</c:v>
                </c:pt>
                <c:pt idx="85">
                  <c:v>0.88758546914470338</c:v>
                </c:pt>
                <c:pt idx="86">
                  <c:v>0.8493070277939474</c:v>
                </c:pt>
                <c:pt idx="87">
                  <c:v>0.81126376577249792</c:v>
                </c:pt>
                <c:pt idx="88">
                  <c:v>0.77357405499423937</c:v>
                </c:pt>
                <c:pt idx="89">
                  <c:v>0.7363493812194406</c:v>
                </c:pt>
                <c:pt idx="90">
                  <c:v>0.69969378647376601</c:v>
                </c:pt>
                <c:pt idx="91">
                  <c:v>0.6637034432795913</c:v>
                </c:pt>
                <c:pt idx="92">
                  <c:v>0.62846634424770043</c:v>
                </c:pt>
                <c:pt idx="93">
                  <c:v>0.59406209473402494</c:v>
                </c:pt>
                <c:pt idx="94">
                  <c:v>0.56056179893294455</c:v>
                </c:pt>
                <c:pt idx="95">
                  <c:v>0.52802803139904431</c:v>
                </c:pt>
                <c:pt idx="96">
                  <c:v>0.4965148869002543</c:v>
                </c:pt>
                <c:pt idx="97">
                  <c:v>0.46606810195675624</c:v>
                </c:pt>
                <c:pt idx="98">
                  <c:v>0.43672524159240833</c:v>
                </c:pt>
                <c:pt idx="99">
                  <c:v>0.40851594484579107</c:v>
                </c:pt>
                <c:pt idx="100">
                  <c:v>0.38146222254341339</c:v>
                </c:pt>
                <c:pt idx="101">
                  <c:v>0.35557880078583182</c:v>
                </c:pt>
                <c:pt idx="102">
                  <c:v>0.33087350357496886</c:v>
                </c:pt>
                <c:pt idx="103">
                  <c:v>0.3073476680393627</c:v>
                </c:pt>
                <c:pt idx="104">
                  <c:v>0.28499658580452608</c:v>
                </c:pt>
                <c:pt idx="105">
                  <c:v>0.26380996421193686</c:v>
                </c:pt>
                <c:pt idx="106">
                  <c:v>0.24377240131141359</c:v>
                </c:pt>
                <c:pt idx="107">
                  <c:v>0.22486386883345663</c:v>
                </c:pt>
                <c:pt idx="108">
                  <c:v>0.20706019768413148</c:v>
                </c:pt>
                <c:pt idx="109">
                  <c:v>0.19033356088750059</c:v>
                </c:pt>
                <c:pt idx="110">
                  <c:v>0.17465294932098563</c:v>
                </c:pt>
                <c:pt idx="111">
                  <c:v>0.15998463603857355</c:v>
                </c:pt>
                <c:pt idx="112">
                  <c:v>0.14629262544667371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E3D-4F96-BE51-188C9A6EE843}"/>
            </c:ext>
          </c:extLst>
        </c:ser>
        <c:ser>
          <c:idx val="2"/>
          <c:order val="2"/>
          <c:tx>
            <c:strRef>
              <c:f>computation!$D$1</c:f>
              <c:strCache>
                <c:ptCount val="1"/>
                <c:pt idx="0">
                  <c:v>hemicell 1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computation!$A$2:$A$432</c:f>
              <c:numCache>
                <c:formatCode>General</c:formatCode>
                <c:ptCount val="431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computation!$D$2:$D$432</c:f>
              <c:numCache>
                <c:formatCode>General</c:formatCode>
                <c:ptCount val="431"/>
                <c:pt idx="0">
                  <c:v>6.7489532056897492E-2</c:v>
                </c:pt>
                <c:pt idx="1">
                  <c:v>9.2432689210747876E-2</c:v>
                </c:pt>
                <c:pt idx="2">
                  <c:v>0.12535384991654225</c:v>
                </c:pt>
                <c:pt idx="3">
                  <c:v>0.16833432494594813</c:v>
                </c:pt>
                <c:pt idx="4">
                  <c:v>0.22383634386605994</c:v>
                </c:pt>
                <c:pt idx="5">
                  <c:v>0.29472124419198625</c:v>
                </c:pt>
                <c:pt idx="6">
                  <c:v>0.38425116876078635</c:v>
                </c:pt>
                <c:pt idx="7">
                  <c:v>0.49606874967759756</c:v>
                </c:pt>
                <c:pt idx="8">
                  <c:v>0.63414921297489868</c:v>
                </c:pt>
                <c:pt idx="9">
                  <c:v>0.80271977736495004</c:v>
                </c:pt>
                <c:pt idx="10">
                  <c:v>1.0061422479038846</c:v>
                </c:pt>
                <c:pt idx="11">
                  <c:v>1.2487563921621248</c:v>
                </c:pt>
                <c:pt idx="12">
                  <c:v>1.5346840516139659</c:v>
                </c:pt>
                <c:pt idx="13">
                  <c:v>1.8675969343058432</c:v>
                </c:pt>
                <c:pt idx="14">
                  <c:v>2.2504545246087191</c:v>
                </c:pt>
                <c:pt idx="15">
                  <c:v>2.6852223132077615</c:v>
                </c:pt>
                <c:pt idx="16">
                  <c:v>3.1725842943831286</c:v>
                </c:pt>
                <c:pt idx="17">
                  <c:v>3.7116670312504572</c:v>
                </c:pt>
                <c:pt idx="18">
                  <c:v>4.2997951489710351</c:v>
                </c:pt>
                <c:pt idx="19">
                  <c:v>4.9322994794094539</c:v>
                </c:pt>
                <c:pt idx="20">
                  <c:v>5.6023988963476734</c:v>
                </c:pt>
                <c:pt idx="21">
                  <c:v>6.3011748958331033</c:v>
                </c:pt>
                <c:pt idx="22">
                  <c:v>7.0176540852891751</c:v>
                </c:pt>
                <c:pt idx="23">
                  <c:v>7.7390080234063126</c:v>
                </c:pt>
                <c:pt idx="24">
                  <c:v>8.450872577214616</c:v>
                </c:pt>
                <c:pt idx="25">
                  <c:v>9.1377806073909493</c:v>
                </c:pt>
                <c:pt idx="26">
                  <c:v>9.7836930015543047</c:v>
                </c:pt>
                <c:pt idx="27">
                  <c:v>10.372604608947141</c:v>
                </c:pt>
                <c:pt idx="28">
                  <c:v>10.889194293888078</c:v>
                </c:pt>
                <c:pt idx="29">
                  <c:v>11.319482884221408</c:v>
                </c:pt>
                <c:pt idx="30">
                  <c:v>11.651459880068082</c:v>
                </c:pt>
                <c:pt idx="31">
                  <c:v>11.875639833985302</c:v>
                </c:pt>
                <c:pt idx="32">
                  <c:v>11.985512473410367</c:v>
                </c:pt>
                <c:pt idx="33">
                  <c:v>11.977856766164502</c:v>
                </c:pt>
                <c:pt idx="34">
                  <c:v>11.852897787221105</c:v>
                </c:pt>
                <c:pt idx="35">
                  <c:v>11.614295726196316</c:v>
                </c:pt>
                <c:pt idx="36">
                  <c:v>11.268967784724886</c:v>
                </c:pt>
                <c:pt idx="37">
                  <c:v>10.826755057158261</c:v>
                </c:pt>
                <c:pt idx="38">
                  <c:v>10.299956779943635</c:v>
                </c:pt>
                <c:pt idx="39">
                  <c:v>9.7027626992525509</c:v>
                </c:pt>
                <c:pt idx="40">
                  <c:v>9.0506200697942774</c:v>
                </c:pt>
                <c:pt idx="41">
                  <c:v>8.3595745550467111</c:v>
                </c:pt>
                <c:pt idx="42">
                  <c:v>7.6456239462266993</c:v>
                </c:pt>
                <c:pt idx="43">
                  <c:v>6.9241203488579988</c:v>
                </c:pt>
                <c:pt idx="44">
                  <c:v>6.2092507592911028</c:v>
                </c:pt>
                <c:pt idx="45">
                  <c:v>5.5136184259244345</c:v>
                </c:pt>
                <c:pt idx="46">
                  <c:v>4.8479388360161657</c:v>
                </c:pt>
                <c:pt idx="47">
                  <c:v>4.2208553931264046</c:v>
                </c:pt>
                <c:pt idx="48">
                  <c:v>3.6388716018175837</c:v>
                </c:pt>
                <c:pt idx="49">
                  <c:v>3.1063894795207156</c:v>
                </c:pt>
                <c:pt idx="50">
                  <c:v>2.62583842012834</c:v>
                </c:pt>
                <c:pt idx="51">
                  <c:v>2.1978750901635924</c:v>
                </c:pt>
                <c:pt idx="52">
                  <c:v>1.8216331969497579</c:v>
                </c:pt>
                <c:pt idx="53">
                  <c:v>1.4950020015354786</c:v>
                </c:pt>
                <c:pt idx="54">
                  <c:v>1.2149139891973466</c:v>
                </c:pt>
                <c:pt idx="55">
                  <c:v>0.97762479591724782</c:v>
                </c:pt>
                <c:pt idx="56">
                  <c:v>0.77897191586030423</c:v>
                </c:pt>
                <c:pt idx="57">
                  <c:v>0.61460248136952966</c:v>
                </c:pt>
                <c:pt idx="58">
                  <c:v>0.48016415368007043</c:v>
                </c:pt>
                <c:pt idx="59">
                  <c:v>0.3714565983944379</c:v>
                </c:pt>
                <c:pt idx="60">
                  <c:v>0.28454393720565702</c:v>
                </c:pt>
                <c:pt idx="61">
                  <c:v>0.21583084566310534</c:v>
                </c:pt>
                <c:pt idx="62">
                  <c:v>0.16210656563536421</c:v>
                </c:pt>
                <c:pt idx="63">
                  <c:v>0.12056204732330207</c:v>
                </c:pt>
                <c:pt idx="64">
                  <c:v>8.878580576352435E-2</c:v>
                </c:pt>
                <c:pt idx="65">
                  <c:v>6.4743978513276096E-2</c:v>
                </c:pt>
                <c:pt idx="66">
                  <c:v>4.6749626213453188E-2</c:v>
                </c:pt>
                <c:pt idx="67">
                  <c:v>3.3425646748922483E-2</c:v>
                </c:pt>
                <c:pt idx="68">
                  <c:v>2.3664885753499454E-2</c:v>
                </c:pt>
                <c:pt idx="69">
                  <c:v>1.6590211473432603E-2</c:v>
                </c:pt>
                <c:pt idx="70">
                  <c:v>1.1516548701292591E-2</c:v>
                </c:pt>
                <c:pt idx="71">
                  <c:v>7.9161805652061597E-3</c:v>
                </c:pt>
                <c:pt idx="72">
                  <c:v>5.3880541501559812E-3</c:v>
                </c:pt>
                <c:pt idx="73">
                  <c:v>3.6313752434724328E-3</c:v>
                </c:pt>
                <c:pt idx="74">
                  <c:v>2.423445301887379E-3</c:v>
                </c:pt>
                <c:pt idx="75">
                  <c:v>1.6014678784358927E-3</c:v>
                </c:pt>
                <c:pt idx="76">
                  <c:v>1.0479152465971775E-3</c:v>
                </c:pt>
                <c:pt idx="77">
                  <c:v>6.7898003273392856E-4</c:v>
                </c:pt>
                <c:pt idx="78">
                  <c:v>4.356229616251855E-4</c:v>
                </c:pt>
                <c:pt idx="79">
                  <c:v>2.7674987950709407E-4</c:v>
                </c:pt>
                <c:pt idx="80">
                  <c:v>1.7409529504012442E-4</c:v>
                </c:pt>
                <c:pt idx="81">
                  <c:v>1.0844500298292377E-4</c:v>
                </c:pt>
                <c:pt idx="82">
                  <c:v>6.6889041460636969E-5</c:v>
                </c:pt>
                <c:pt idx="83">
                  <c:v>4.0852940035409134E-5</c:v>
                </c:pt>
                <c:pt idx="84">
                  <c:v>2.470669064609466E-5</c:v>
                </c:pt>
                <c:pt idx="85">
                  <c:v>1.4795469636410972E-5</c:v>
                </c:pt>
                <c:pt idx="86">
                  <c:v>8.773357962431063E-6</c:v>
                </c:pt>
                <c:pt idx="87">
                  <c:v>5.1514069610566255E-6</c:v>
                </c:pt>
                <c:pt idx="88">
                  <c:v>2.9950824912041922E-6</c:v>
                </c:pt>
                <c:pt idx="89">
                  <c:v>1.7243071652650597E-6</c:v>
                </c:pt>
                <c:pt idx="90">
                  <c:v>9.8297708601891789E-7</c:v>
                </c:pt>
                <c:pt idx="91">
                  <c:v>5.5487489039416927E-7</c:v>
                </c:pt>
                <c:pt idx="92">
                  <c:v>3.1014848710638382E-7</c:v>
                </c:pt>
                <c:pt idx="93">
                  <c:v>1.7165923729253381E-7</c:v>
                </c:pt>
                <c:pt idx="94">
                  <c:v>9.407789832608159E-8</c:v>
                </c:pt>
                <c:pt idx="95">
                  <c:v>5.1054138456318003E-8</c:v>
                </c:pt>
                <c:pt idx="96">
                  <c:v>2.7434510365111421E-8</c:v>
                </c:pt>
                <c:pt idx="97">
                  <c:v>1.4597765810366898E-8</c:v>
                </c:pt>
                <c:pt idx="98">
                  <c:v>7.6912776127263855E-9</c:v>
                </c:pt>
                <c:pt idx="99">
                  <c:v>4.0126705007545667E-9</c:v>
                </c:pt>
                <c:pt idx="100">
                  <c:v>2.0729624149452985E-9</c:v>
                </c:pt>
                <c:pt idx="101">
                  <c:v>1.0604062367876121E-9</c:v>
                </c:pt>
                <c:pt idx="102">
                  <c:v>5.3712582723245873E-10</c:v>
                </c:pt>
                <c:pt idx="103">
                  <c:v>2.6940317795195723E-10</c:v>
                </c:pt>
                <c:pt idx="104">
                  <c:v>1.3379882826088446E-10</c:v>
                </c:pt>
                <c:pt idx="105">
                  <c:v>6.5799837719247525E-11</c:v>
                </c:pt>
                <c:pt idx="106">
                  <c:v>3.2042046892384629E-11</c:v>
                </c:pt>
                <c:pt idx="107">
                  <c:v>1.5450359801045188E-11</c:v>
                </c:pt>
                <c:pt idx="108">
                  <c:v>7.3770013026499544E-12</c:v>
                </c:pt>
                <c:pt idx="109">
                  <c:v>3.4877394965851504E-12</c:v>
                </c:pt>
                <c:pt idx="110">
                  <c:v>1.6327930216482269E-12</c:v>
                </c:pt>
                <c:pt idx="111">
                  <c:v>7.5690460662906538E-13</c:v>
                </c:pt>
                <c:pt idx="112">
                  <c:v>3.4743540928358352E-13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3D-4F96-BE51-188C9A6EE843}"/>
            </c:ext>
          </c:extLst>
        </c:ser>
        <c:ser>
          <c:idx val="5"/>
          <c:order val="3"/>
          <c:tx>
            <c:strRef>
              <c:f>computation!$E$1</c:f>
              <c:strCache>
                <c:ptCount val="1"/>
                <c:pt idx="0">
                  <c:v>hemicell 2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computation!$A$2:$A$114</c:f>
              <c:numCache>
                <c:formatCode>General</c:formatCode>
                <c:ptCount val="113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computation!$E$2:$E$114</c:f>
              <c:numCache>
                <c:formatCode>General</c:formatCode>
                <c:ptCount val="113"/>
                <c:pt idx="0">
                  <c:v>1.8098705277800696E-14</c:v>
                </c:pt>
                <c:pt idx="1">
                  <c:v>8.4830037385125456E-14</c:v>
                </c:pt>
                <c:pt idx="2">
                  <c:v>3.8329671908570822E-13</c:v>
                </c:pt>
                <c:pt idx="3">
                  <c:v>1.6695669470143804E-12</c:v>
                </c:pt>
                <c:pt idx="4">
                  <c:v>7.0106109639379641E-12</c:v>
                </c:pt>
                <c:pt idx="5">
                  <c:v>2.8378614606898226E-11</c:v>
                </c:pt>
                <c:pt idx="6">
                  <c:v>1.1074134798875189E-10</c:v>
                </c:pt>
                <c:pt idx="7">
                  <c:v>4.1659275620378754E-10</c:v>
                </c:pt>
                <c:pt idx="8">
                  <c:v>1.5107650021162434E-9</c:v>
                </c:pt>
                <c:pt idx="9">
                  <c:v>5.281598820819859E-9</c:v>
                </c:pt>
                <c:pt idx="10">
                  <c:v>1.7799885042705717E-8</c:v>
                </c:pt>
                <c:pt idx="11">
                  <c:v>5.7829878252149992E-8</c:v>
                </c:pt>
                <c:pt idx="12">
                  <c:v>1.811217691023403E-7</c:v>
                </c:pt>
                <c:pt idx="13">
                  <c:v>5.4685516455457735E-7</c:v>
                </c:pt>
                <c:pt idx="14">
                  <c:v>1.5916855643399917E-6</c:v>
                </c:pt>
                <c:pt idx="15">
                  <c:v>4.466070043245223E-6</c:v>
                </c:pt>
                <c:pt idx="16">
                  <c:v>1.2080282084352656E-5</c:v>
                </c:pt>
                <c:pt idx="17">
                  <c:v>3.1500098662290834E-5</c:v>
                </c:pt>
                <c:pt idx="18">
                  <c:v>7.9182652448285803E-5</c:v>
                </c:pt>
                <c:pt idx="19">
                  <c:v>1.9188077775259262E-4</c:v>
                </c:pt>
                <c:pt idx="20">
                  <c:v>4.4824575737154759E-4</c:v>
                </c:pt>
                <c:pt idx="21">
                  <c:v>1.0094485725131773E-3</c:v>
                </c:pt>
                <c:pt idx="22">
                  <c:v>2.191469858715852E-3</c:v>
                </c:pt>
                <c:pt idx="23">
                  <c:v>4.5863806697551629E-3</c:v>
                </c:pt>
                <c:pt idx="24">
                  <c:v>9.2531156007761954E-3</c:v>
                </c:pt>
                <c:pt idx="25">
                  <c:v>1.7996546400850119E-2</c:v>
                </c:pt>
                <c:pt idx="26">
                  <c:v>3.3742219485028251E-2</c:v>
                </c:pt>
                <c:pt idx="27">
                  <c:v>6.0987581946891606E-2</c:v>
                </c:pt>
                <c:pt idx="28">
                  <c:v>0.10626554557522917</c:v>
                </c:pt>
                <c:pt idx="29">
                  <c:v>0.17849531881244804</c:v>
                </c:pt>
                <c:pt idx="30">
                  <c:v>0.2890310352686109</c:v>
                </c:pt>
                <c:pt idx="31">
                  <c:v>0.45117540732224409</c:v>
                </c:pt>
                <c:pt idx="32">
                  <c:v>0.67893727461574094</c:v>
                </c:pt>
                <c:pt idx="33">
                  <c:v>0.98491143414133553</c:v>
                </c:pt>
                <c:pt idx="34">
                  <c:v>1.3773616888582272</c:v>
                </c:pt>
                <c:pt idx="35">
                  <c:v>1.8568726161912297</c:v>
                </c:pt>
                <c:pt idx="36">
                  <c:v>2.4132344545638271</c:v>
                </c:pt>
                <c:pt idx="37">
                  <c:v>3.0234320736175713</c:v>
                </c:pt>
                <c:pt idx="38">
                  <c:v>3.6516084851811232</c:v>
                </c:pt>
                <c:pt idx="39">
                  <c:v>4.251591129142593</c:v>
                </c:pt>
                <c:pt idx="40">
                  <c:v>4.7720179643070377</c:v>
                </c:pt>
                <c:pt idx="41">
                  <c:v>5.1634020231143465</c:v>
                </c:pt>
                <c:pt idx="42">
                  <c:v>5.3858357440889426</c:v>
                </c:pt>
                <c:pt idx="43">
                  <c:v>5.415687057829647</c:v>
                </c:pt>
                <c:pt idx="44">
                  <c:v>5.2497341458176869</c:v>
                </c:pt>
                <c:pt idx="45">
                  <c:v>4.9057380358153067</c:v>
                </c:pt>
                <c:pt idx="46">
                  <c:v>4.4193122602254586</c:v>
                </c:pt>
                <c:pt idx="47">
                  <c:v>3.8378528383327972</c:v>
                </c:pt>
                <c:pt idx="48">
                  <c:v>3.2129594133903945</c:v>
                </c:pt>
                <c:pt idx="49">
                  <c:v>2.5930175385229224</c:v>
                </c:pt>
                <c:pt idx="50">
                  <c:v>2.0173858110937339</c:v>
                </c:pt>
                <c:pt idx="51">
                  <c:v>1.5130586500266476</c:v>
                </c:pt>
                <c:pt idx="52">
                  <c:v>1.0939711183784879</c:v>
                </c:pt>
                <c:pt idx="53">
                  <c:v>0.76249893813806102</c:v>
                </c:pt>
                <c:pt idx="54">
                  <c:v>0.51233723835909006</c:v>
                </c:pt>
                <c:pt idx="55">
                  <c:v>0.33186075412038957</c:v>
                </c:pt>
                <c:pt idx="56">
                  <c:v>0.20722357484835843</c:v>
                </c:pt>
                <c:pt idx="57">
                  <c:v>0.12473999442276013</c:v>
                </c:pt>
                <c:pt idx="58">
                  <c:v>7.2386165608839481E-2</c:v>
                </c:pt>
                <c:pt idx="59">
                  <c:v>4.0493817094475512E-2</c:v>
                </c:pt>
                <c:pt idx="60">
                  <c:v>2.1837612466751248E-2</c:v>
                </c:pt>
                <c:pt idx="61">
                  <c:v>1.1352849626721241E-2</c:v>
                </c:pt>
                <c:pt idx="62">
                  <c:v>5.6896808892407408E-3</c:v>
                </c:pt>
                <c:pt idx="63">
                  <c:v>2.7488701550886108E-3</c:v>
                </c:pt>
                <c:pt idx="64">
                  <c:v>1.2802766828336621E-3</c:v>
                </c:pt>
                <c:pt idx="65">
                  <c:v>5.7482644372852524E-4</c:v>
                </c:pt>
                <c:pt idx="66">
                  <c:v>2.4880146577127067E-4</c:v>
                </c:pt>
                <c:pt idx="67">
                  <c:v>1.0381316300629396E-4</c:v>
                </c:pt>
                <c:pt idx="68">
                  <c:v>4.1757568795928679E-5</c:v>
                </c:pt>
                <c:pt idx="69">
                  <c:v>1.6192029267010145E-5</c:v>
                </c:pt>
                <c:pt idx="70">
                  <c:v>6.052720894428089E-6</c:v>
                </c:pt>
                <c:pt idx="71">
                  <c:v>2.1811388273431679E-6</c:v>
                </c:pt>
                <c:pt idx="72">
                  <c:v>7.5770344660186982E-7</c:v>
                </c:pt>
                <c:pt idx="73">
                  <c:v>2.537455938057752E-7</c:v>
                </c:pt>
                <c:pt idx="74">
                  <c:v>8.1918322340325288E-8</c:v>
                </c:pt>
                <c:pt idx="75">
                  <c:v>2.5494522509165316E-8</c:v>
                </c:pt>
                <c:pt idx="76">
                  <c:v>7.6488476076378108E-9</c:v>
                </c:pt>
                <c:pt idx="77">
                  <c:v>2.212220575028047E-9</c:v>
                </c:pt>
                <c:pt idx="78">
                  <c:v>6.1679967915078547E-10</c:v>
                </c:pt>
                <c:pt idx="79">
                  <c:v>1.6578420234095289E-10</c:v>
                </c:pt>
                <c:pt idx="80">
                  <c:v>4.2956159073809958E-11</c:v>
                </c:pt>
                <c:pt idx="81">
                  <c:v>1.0729785323807113E-11</c:v>
                </c:pt>
                <c:pt idx="82">
                  <c:v>2.5836871000093642E-12</c:v>
                </c:pt>
                <c:pt idx="83">
                  <c:v>5.9975253706107365E-13</c:v>
                </c:pt>
                <c:pt idx="84">
                  <c:v>1.3421083048217542E-13</c:v>
                </c:pt>
                <c:pt idx="85">
                  <c:v>2.8952517093687166E-14</c:v>
                </c:pt>
                <c:pt idx="86">
                  <c:v>6.0209966096046581E-15</c:v>
                </c:pt>
                <c:pt idx="87">
                  <c:v>1.2070735446598279E-15</c:v>
                </c:pt>
                <c:pt idx="88">
                  <c:v>2.3328261429078776E-16</c:v>
                </c:pt>
                <c:pt idx="89">
                  <c:v>4.3462460459367241E-17</c:v>
                </c:pt>
                <c:pt idx="90">
                  <c:v>7.8060177875871946E-18</c:v>
                </c:pt>
                <c:pt idx="91">
                  <c:v>1.3515373672872664E-18</c:v>
                </c:pt>
                <c:pt idx="92">
                  <c:v>2.2558481985265614E-19</c:v>
                </c:pt>
                <c:pt idx="93">
                  <c:v>3.6297354963873265E-20</c:v>
                </c:pt>
                <c:pt idx="94">
                  <c:v>5.6301942458743221E-21</c:v>
                </c:pt>
                <c:pt idx="95">
                  <c:v>8.4188945842918325E-22</c:v>
                </c:pt>
                <c:pt idx="96">
                  <c:v>1.2135846024653939E-22</c:v>
                </c:pt>
                <c:pt idx="97">
                  <c:v>1.686430067489911E-23</c:v>
                </c:pt>
                <c:pt idx="98">
                  <c:v>2.2591751831528428E-24</c:v>
                </c:pt>
                <c:pt idx="99">
                  <c:v>2.9175262602229108E-25</c:v>
                </c:pt>
                <c:pt idx="100">
                  <c:v>3.6321429426726896E-26</c:v>
                </c:pt>
                <c:pt idx="101">
                  <c:v>4.3590754169053675E-27</c:v>
                </c:pt>
                <c:pt idx="102">
                  <c:v>5.0432340878022045E-28</c:v>
                </c:pt>
                <c:pt idx="103">
                  <c:v>5.6248010241268766E-29</c:v>
                </c:pt>
                <c:pt idx="104">
                  <c:v>6.0476756934186204E-30</c:v>
                </c:pt>
                <c:pt idx="105">
                  <c:v>6.2683482592275634E-31</c:v>
                </c:pt>
                <c:pt idx="106">
                  <c:v>6.2632685488136061E-32</c:v>
                </c:pt>
                <c:pt idx="107">
                  <c:v>6.0329849559599369E-33</c:v>
                </c:pt>
                <c:pt idx="108">
                  <c:v>5.6020469523689405E-34</c:v>
                </c:pt>
                <c:pt idx="109">
                  <c:v>5.0146951816393748E-35</c:v>
                </c:pt>
                <c:pt idx="110">
                  <c:v>4.3273859199250668E-36</c:v>
                </c:pt>
                <c:pt idx="111">
                  <c:v>3.5998964517077203E-37</c:v>
                </c:pt>
                <c:pt idx="112">
                  <c:v>2.8869395014442788E-38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E3D-4F96-BE51-188C9A6EE843}"/>
            </c:ext>
          </c:extLst>
        </c:ser>
        <c:ser>
          <c:idx val="1"/>
          <c:order val="4"/>
          <c:tx>
            <c:strRef>
              <c:f>computation!$C$1</c:f>
              <c:strCache>
                <c:ptCount val="1"/>
                <c:pt idx="0">
                  <c:v>cellulose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computation!$A$2:$A$432</c:f>
              <c:numCache>
                <c:formatCode>General</c:formatCode>
                <c:ptCount val="431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computation!$C$2:$C$432</c:f>
              <c:numCache>
                <c:formatCode>General</c:formatCode>
                <c:ptCount val="431"/>
                <c:pt idx="0">
                  <c:v>2.2190542242340374E-25</c:v>
                </c:pt>
                <c:pt idx="1">
                  <c:v>2.3847601466778234E-24</c:v>
                </c:pt>
                <c:pt idx="2">
                  <c:v>2.4422251700177925E-23</c:v>
                </c:pt>
                <c:pt idx="3">
                  <c:v>2.3833669203411098E-22</c:v>
                </c:pt>
                <c:pt idx="4">
                  <c:v>2.2164621466277564E-21</c:v>
                </c:pt>
                <c:pt idx="5">
                  <c:v>1.9642372237774344E-20</c:v>
                </c:pt>
                <c:pt idx="6">
                  <c:v>1.6587913507651063E-19</c:v>
                </c:pt>
                <c:pt idx="7">
                  <c:v>1.334915557057564E-18</c:v>
                </c:pt>
                <c:pt idx="8">
                  <c:v>1.0237172783504263E-17</c:v>
                </c:pt>
                <c:pt idx="9">
                  <c:v>7.4811864632563232E-17</c:v>
                </c:pt>
                <c:pt idx="10">
                  <c:v>5.2098489539918792E-16</c:v>
                </c:pt>
                <c:pt idx="11">
                  <c:v>3.4573551354023225E-15</c:v>
                </c:pt>
                <c:pt idx="12">
                  <c:v>2.1863871124475156E-14</c:v>
                </c:pt>
                <c:pt idx="13">
                  <c:v>1.3175719254408361E-13</c:v>
                </c:pt>
                <c:pt idx="14">
                  <c:v>7.5663393059317439E-13</c:v>
                </c:pt>
                <c:pt idx="15">
                  <c:v>4.1405830544751217E-12</c:v>
                </c:pt>
                <c:pt idx="16">
                  <c:v>2.1592423758733943E-11</c:v>
                </c:pt>
                <c:pt idx="17">
                  <c:v>1.0730142661331206E-10</c:v>
                </c:pt>
                <c:pt idx="18">
                  <c:v>5.0812879245327973E-10</c:v>
                </c:pt>
                <c:pt idx="19">
                  <c:v>2.2930119574931871E-9</c:v>
                </c:pt>
                <c:pt idx="20">
                  <c:v>9.8605931825718016E-9</c:v>
                </c:pt>
                <c:pt idx="21">
                  <c:v>4.0407685051039442E-8</c:v>
                </c:pt>
                <c:pt idx="22">
                  <c:v>1.5779349893822422E-7</c:v>
                </c:pt>
                <c:pt idx="23">
                  <c:v>5.8718972739613155E-7</c:v>
                </c:pt>
                <c:pt idx="24">
                  <c:v>2.0822458199511693E-6</c:v>
                </c:pt>
                <c:pt idx="25">
                  <c:v>7.0363876157634365E-6</c:v>
                </c:pt>
                <c:pt idx="26">
                  <c:v>2.2658529377616428E-5</c:v>
                </c:pt>
                <c:pt idx="27">
                  <c:v>6.9530906198929704E-5</c:v>
                </c:pt>
                <c:pt idx="28">
                  <c:v>2.0332382302521015E-4</c:v>
                </c:pt>
                <c:pt idx="29">
                  <c:v>5.6658210201406239E-4</c:v>
                </c:pt>
                <c:pt idx="30">
                  <c:v>1.5045327389822442E-3</c:v>
                </c:pt>
                <c:pt idx="31">
                  <c:v>3.8071907854794712E-3</c:v>
                </c:pt>
                <c:pt idx="32">
                  <c:v>9.180616492724428E-3</c:v>
                </c:pt>
                <c:pt idx="33">
                  <c:v>2.1096152572055299E-2</c:v>
                </c:pt>
                <c:pt idx="34">
                  <c:v>4.6195415385683641E-2</c:v>
                </c:pt>
                <c:pt idx="35">
                  <c:v>9.6395931060863124E-2</c:v>
                </c:pt>
                <c:pt idx="36">
                  <c:v>0.19168261923876959</c:v>
                </c:pt>
                <c:pt idx="37">
                  <c:v>0.36322102093547209</c:v>
                </c:pt>
                <c:pt idx="38">
                  <c:v>0.65587854016593161</c:v>
                </c:pt>
                <c:pt idx="39">
                  <c:v>1.1286000751144758</c:v>
                </c:pt>
                <c:pt idx="40">
                  <c:v>1.8506356978411793</c:v>
                </c:pt>
                <c:pt idx="41">
                  <c:v>2.8917850125883433</c:v>
                </c:pt>
                <c:pt idx="42">
                  <c:v>4.3060124065337746</c:v>
                </c:pt>
                <c:pt idx="43">
                  <c:v>6.1101061878299578</c:v>
                </c:pt>
                <c:pt idx="44">
                  <c:v>8.2620238819245415</c:v>
                </c:pt>
                <c:pt idx="45">
                  <c:v>10.646046064206343</c:v>
                </c:pt>
                <c:pt idx="46">
                  <c:v>13.07237334900946</c:v>
                </c:pt>
                <c:pt idx="47">
                  <c:v>15.296242204065093</c:v>
                </c:pt>
                <c:pt idx="48">
                  <c:v>17.056081691311405</c:v>
                </c:pt>
                <c:pt idx="49">
                  <c:v>18.123329652931023</c:v>
                </c:pt>
                <c:pt idx="50">
                  <c:v>18.351050048232178</c:v>
                </c:pt>
                <c:pt idx="51">
                  <c:v>17.707125123407138</c:v>
                </c:pt>
                <c:pt idx="52">
                  <c:v>16.281686923472311</c:v>
                </c:pt>
                <c:pt idx="53">
                  <c:v>14.266418175775627</c:v>
                </c:pt>
                <c:pt idx="54">
                  <c:v>11.912274900394948</c:v>
                </c:pt>
                <c:pt idx="55">
                  <c:v>9.4784794154743768</c:v>
                </c:pt>
                <c:pt idx="56">
                  <c:v>7.1869867192533414</c:v>
                </c:pt>
                <c:pt idx="57">
                  <c:v>5.1930107343840257</c:v>
                </c:pt>
                <c:pt idx="58">
                  <c:v>3.5756566164998778</c:v>
                </c:pt>
                <c:pt idx="59">
                  <c:v>2.3461544404394781</c:v>
                </c:pt>
                <c:pt idx="60">
                  <c:v>1.4669712272077247</c:v>
                </c:pt>
                <c:pt idx="61">
                  <c:v>0.87407923172293778</c:v>
                </c:pt>
                <c:pt idx="62">
                  <c:v>0.49629993008746753</c:v>
                </c:pt>
                <c:pt idx="63">
                  <c:v>0.26853557827090035</c:v>
                </c:pt>
                <c:pt idx="64">
                  <c:v>0.13845978723642985</c:v>
                </c:pt>
                <c:pt idx="65">
                  <c:v>6.8031444638840685E-2</c:v>
                </c:pt>
                <c:pt idx="66">
                  <c:v>3.1853703517265554E-2</c:v>
                </c:pt>
                <c:pt idx="67">
                  <c:v>1.4212627726593263E-2</c:v>
                </c:pt>
                <c:pt idx="68">
                  <c:v>6.0430061290211046E-3</c:v>
                </c:pt>
                <c:pt idx="69">
                  <c:v>2.4484762497847226E-3</c:v>
                </c:pt>
                <c:pt idx="70">
                  <c:v>9.4537249716804424E-4</c:v>
                </c:pt>
                <c:pt idx="71">
                  <c:v>3.4783576794724421E-4</c:v>
                </c:pt>
                <c:pt idx="72">
                  <c:v>1.2195783894662014E-4</c:v>
                </c:pt>
                <c:pt idx="73">
                  <c:v>4.0748291928599841E-5</c:v>
                </c:pt>
                <c:pt idx="74">
                  <c:v>1.2973982399962563E-5</c:v>
                </c:pt>
                <c:pt idx="75">
                  <c:v>3.9364197938609178E-6</c:v>
                </c:pt>
                <c:pt idx="76">
                  <c:v>1.1381348358371553E-6</c:v>
                </c:pt>
                <c:pt idx="77">
                  <c:v>3.1358135521654024E-7</c:v>
                </c:pt>
                <c:pt idx="78">
                  <c:v>8.2332434237771623E-8</c:v>
                </c:pt>
                <c:pt idx="79">
                  <c:v>2.0599462385833222E-8</c:v>
                </c:pt>
                <c:pt idx="80">
                  <c:v>4.9113968028716245E-9</c:v>
                </c:pt>
                <c:pt idx="81">
                  <c:v>1.1158822441856461E-9</c:v>
                </c:pt>
                <c:pt idx="82">
                  <c:v>2.415994371043986E-10</c:v>
                </c:pt>
                <c:pt idx="83">
                  <c:v>4.9846845068524491E-11</c:v>
                </c:pt>
                <c:pt idx="84">
                  <c:v>9.8003963679263533E-12</c:v>
                </c:pt>
                <c:pt idx="85">
                  <c:v>1.8361739104102248E-12</c:v>
                </c:pt>
                <c:pt idx="86">
                  <c:v>3.2782962048096283E-13</c:v>
                </c:pt>
                <c:pt idx="87">
                  <c:v>5.5775924356637463E-14</c:v>
                </c:pt>
                <c:pt idx="88">
                  <c:v>9.0429383249961524E-15</c:v>
                </c:pt>
                <c:pt idx="89">
                  <c:v>1.3971291957970945E-15</c:v>
                </c:pt>
                <c:pt idx="90">
                  <c:v>2.0569691318340567E-16</c:v>
                </c:pt>
                <c:pt idx="91">
                  <c:v>2.8859126883250221E-17</c:v>
                </c:pt>
                <c:pt idx="92">
                  <c:v>3.8583605432149955E-18</c:v>
                </c:pt>
                <c:pt idx="93">
                  <c:v>4.915714309544699E-19</c:v>
                </c:pt>
                <c:pt idx="94">
                  <c:v>5.9680804475299825E-20</c:v>
                </c:pt>
                <c:pt idx="95">
                  <c:v>6.9047333183302517E-21</c:v>
                </c:pt>
                <c:pt idx="96">
                  <c:v>7.6124307908604214E-22</c:v>
                </c:pt>
                <c:pt idx="97">
                  <c:v>7.997679789622143E-23</c:v>
                </c:pt>
                <c:pt idx="98">
                  <c:v>8.0069823926137931E-24</c:v>
                </c:pt>
                <c:pt idx="99">
                  <c:v>7.6390251876511646E-25</c:v>
                </c:pt>
                <c:pt idx="100">
                  <c:v>6.9449834864679841E-26</c:v>
                </c:pt>
                <c:pt idx="101">
                  <c:v>6.0168432820012276E-27</c:v>
                </c:pt>
                <c:pt idx="102">
                  <c:v>4.9674143665359498E-28</c:v>
                </c:pt>
                <c:pt idx="103">
                  <c:v>3.9080155688340573E-29</c:v>
                </c:pt>
                <c:pt idx="104">
                  <c:v>2.9298567598345058E-30</c:v>
                </c:pt>
                <c:pt idx="105">
                  <c:v>2.0931516690366849E-31</c:v>
                </c:pt>
                <c:pt idx="106">
                  <c:v>1.4250142761333834E-32</c:v>
                </c:pt>
                <c:pt idx="107">
                  <c:v>9.2448940655975195E-34</c:v>
                </c:pt>
                <c:pt idx="108">
                  <c:v>5.7154294704422831E-35</c:v>
                </c:pt>
                <c:pt idx="109">
                  <c:v>3.3671309561565972E-36</c:v>
                </c:pt>
                <c:pt idx="110">
                  <c:v>1.8903200993380358E-37</c:v>
                </c:pt>
                <c:pt idx="111">
                  <c:v>1.0112881157693143E-38</c:v>
                </c:pt>
                <c:pt idx="112">
                  <c:v>5.1555934356770284E-40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3D-4F96-BE51-188C9A6EE843}"/>
            </c:ext>
          </c:extLst>
        </c:ser>
        <c:ser>
          <c:idx val="3"/>
          <c:order val="5"/>
          <c:tx>
            <c:strRef>
              <c:f>computation!$F$1</c:f>
              <c:strCache>
                <c:ptCount val="1"/>
                <c:pt idx="0">
                  <c:v>lignin</c:v>
                </c:pt>
              </c:strCache>
            </c:strRef>
          </c:tx>
          <c:spPr>
            <a:ln w="25400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computation!$A$2:$A$432</c:f>
              <c:numCache>
                <c:formatCode>General</c:formatCode>
                <c:ptCount val="431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computation!$F$2:$F$432</c:f>
              <c:numCache>
                <c:formatCode>General</c:formatCode>
                <c:ptCount val="431"/>
                <c:pt idx="0">
                  <c:v>6.3697480142172636E-2</c:v>
                </c:pt>
                <c:pt idx="1">
                  <c:v>7.0701123179387773E-2</c:v>
                </c:pt>
                <c:pt idx="2">
                  <c:v>7.8337945399410275E-2</c:v>
                </c:pt>
                <c:pt idx="3">
                  <c:v>8.6648259477276737E-2</c:v>
                </c:pt>
                <c:pt idx="4">
                  <c:v>9.5672982417311925E-2</c:v>
                </c:pt>
                <c:pt idx="5">
                  <c:v>0.1054533993900524</c:v>
                </c:pt>
                <c:pt idx="6">
                  <c:v>0.11603089938887672</c:v>
                </c:pt>
                <c:pt idx="7">
                  <c:v>0.12744668267911585</c:v>
                </c:pt>
                <c:pt idx="8">
                  <c:v>0.13974144037101055</c:v>
                </c:pt>
                <c:pt idx="9">
                  <c:v>0.15295500683824631</c:v>
                </c:pt>
                <c:pt idx="10">
                  <c:v>0.16712598612271379</c:v>
                </c:pt>
                <c:pt idx="11">
                  <c:v>0.18229135390956433</c:v>
                </c:pt>
                <c:pt idx="12">
                  <c:v>0.19848603711966467</c:v>
                </c:pt>
                <c:pt idx="13">
                  <c:v>0.21574247364346577</c:v>
                </c:pt>
                <c:pt idx="14">
                  <c:v>0.23409015522458324</c:v>
                </c:pt>
                <c:pt idx="15">
                  <c:v>0.25355515698577008</c:v>
                </c:pt>
                <c:pt idx="16">
                  <c:v>0.27415965756654059</c:v>
                </c:pt>
                <c:pt idx="17">
                  <c:v>0.29592145430200073</c:v>
                </c:pt>
                <c:pt idx="18">
                  <c:v>0.31885347830753108</c:v>
                </c:pt>
                <c:pt idx="19">
                  <c:v>0.34296331473464869</c:v>
                </c:pt>
                <c:pt idx="20">
                  <c:v>0.36825273382027651</c:v>
                </c:pt>
                <c:pt idx="21">
                  <c:v>0.39471723865545177</c:v>
                </c:pt>
                <c:pt idx="22">
                  <c:v>0.42234563584111073</c:v>
                </c:pt>
                <c:pt idx="23">
                  <c:v>0.45111963536929622</c:v>
                </c:pt>
                <c:pt idx="24">
                  <c:v>0.48101348615990674</c:v>
                </c:pt>
                <c:pt idx="25">
                  <c:v>0.51199365368869887</c:v>
                </c:pt>
                <c:pt idx="26">
                  <c:v>0.54401854605547362</c:v>
                </c:pt>
                <c:pt idx="27">
                  <c:v>0.57703829465726941</c:v>
                </c:pt>
                <c:pt idx="28">
                  <c:v>0.61099459534638045</c:v>
                </c:pt>
                <c:pt idx="29">
                  <c:v>0.64582061556516646</c:v>
                </c:pt>
                <c:pt idx="30">
                  <c:v>0.68144097245864688</c:v>
                </c:pt>
                <c:pt idx="31">
                  <c:v>0.71777178637337469</c:v>
                </c:pt>
                <c:pt idx="32">
                  <c:v>0.75472081346055586</c:v>
                </c:pt>
                <c:pt idx="33">
                  <c:v>0.79218766031827792</c:v>
                </c:pt>
                <c:pt idx="34">
                  <c:v>0.83006408273946275</c:v>
                </c:pt>
                <c:pt idx="35">
                  <c:v>0.86823436968812506</c:v>
                </c:pt>
                <c:pt idx="36">
                  <c:v>0.90657581261790365</c:v>
                </c:pt>
                <c:pt idx="37">
                  <c:v>0.94495925918658652</c:v>
                </c:pt>
                <c:pt idx="38">
                  <c:v>0.98324974932296216</c:v>
                </c:pt>
                <c:pt idx="39">
                  <c:v>1.0213072304836583</c:v>
                </c:pt>
                <c:pt idx="40">
                  <c:v>1.0589873478146461</c:v>
                </c:pt>
                <c:pt idx="41">
                  <c:v>1.0961423038225657</c:v>
                </c:pt>
                <c:pt idx="42">
                  <c:v>1.1326217810832728</c:v>
                </c:pt>
                <c:pt idx="43">
                  <c:v>1.168273920487499</c:v>
                </c:pt>
                <c:pt idx="44">
                  <c:v>1.2029463465645454</c:v>
                </c:pt>
                <c:pt idx="45">
                  <c:v>1.2364872305522596</c:v>
                </c:pt>
                <c:pt idx="46">
                  <c:v>1.268746381112029</c:v>
                </c:pt>
                <c:pt idx="47">
                  <c:v>1.2995763519367396</c:v>
                </c:pt>
                <c:pt idx="48">
                  <c:v>1.3288335549815857</c:v>
                </c:pt>
                <c:pt idx="49">
                  <c:v>1.3563793676743163</c:v>
                </c:pt>
                <c:pt idx="50">
                  <c:v>1.3820812222427947</c:v>
                </c:pt>
                <c:pt idx="51">
                  <c:v>1.4058136652409954</c:v>
                </c:pt>
                <c:pt idx="52">
                  <c:v>1.4274593754644429</c:v>
                </c:pt>
                <c:pt idx="53">
                  <c:v>1.4469101287244805</c:v>
                </c:pt>
                <c:pt idx="54">
                  <c:v>1.4640676983965615</c:v>
                </c:pt>
                <c:pt idx="55">
                  <c:v>1.4788446812669671</c:v>
                </c:pt>
                <c:pt idx="56">
                  <c:v>1.4911652389679992</c:v>
                </c:pt>
                <c:pt idx="57">
                  <c:v>1.5009657462039581</c:v>
                </c:pt>
                <c:pt idx="58">
                  <c:v>1.5081953380165762</c:v>
                </c:pt>
                <c:pt idx="59">
                  <c:v>1.5128163495040308</c:v>
                </c:pt>
                <c:pt idx="60">
                  <c:v>1.5148046426749251</c:v>
                </c:pt>
                <c:pt idx="61">
                  <c:v>1.5141498164685883</c:v>
                </c:pt>
                <c:pt idx="62">
                  <c:v>1.510855297384883</c:v>
                </c:pt>
                <c:pt idx="63">
                  <c:v>1.5049383096185844</c:v>
                </c:pt>
                <c:pt idx="64">
                  <c:v>1.4964297250625509</c:v>
                </c:pt>
                <c:pt idx="65">
                  <c:v>1.48537379500737</c:v>
                </c:pt>
                <c:pt idx="66">
                  <c:v>1.4718277668000059</c:v>
                </c:pt>
                <c:pt idx="67">
                  <c:v>1.4558613901078401</c:v>
                </c:pt>
                <c:pt idx="68">
                  <c:v>1.4375563187459981</c:v>
                </c:pt>
                <c:pt idx="69">
                  <c:v>1.4170054152449754</c:v>
                </c:pt>
                <c:pt idx="70">
                  <c:v>1.3943119664440635</c:v>
                </c:pt>
                <c:pt idx="71">
                  <c:v>1.369588819377737</c:v>
                </c:pt>
                <c:pt idx="72">
                  <c:v>1.3429574475632045</c:v>
                </c:pt>
                <c:pt idx="73">
                  <c:v>1.314546958486535</c:v>
                </c:pt>
                <c:pt idx="74">
                  <c:v>1.2844930536137324</c:v>
                </c:pt>
                <c:pt idx="75">
                  <c:v>1.252936952616323</c:v>
                </c:pt>
                <c:pt idx="76">
                  <c:v>1.2200242936958929</c:v>
                </c:pt>
                <c:pt idx="77">
                  <c:v>1.185904021918937</c:v>
                </c:pt>
                <c:pt idx="78">
                  <c:v>1.1507272773356594</c:v>
                </c:pt>
                <c:pt idx="79">
                  <c:v>1.1146462943599922</c:v>
                </c:pt>
                <c:pt idx="80">
                  <c:v>1.0778133234417311</c:v>
                </c:pt>
                <c:pt idx="81">
                  <c:v>1.0403795854762419</c:v>
                </c:pt>
                <c:pt idx="82">
                  <c:v>1.0024942686857412</c:v>
                </c:pt>
                <c:pt idx="83">
                  <c:v>0.96430357688351642</c:v>
                </c:pt>
                <c:pt idx="84">
                  <c:v>0.92594983711484413</c:v>
                </c:pt>
                <c:pt idx="85">
                  <c:v>0.88757067367320186</c:v>
                </c:pt>
                <c:pt idx="86">
                  <c:v>0.8492982544356511</c:v>
                </c:pt>
                <c:pt idx="87">
                  <c:v>0.81125861436547986</c:v>
                </c:pt>
                <c:pt idx="88">
                  <c:v>0.77357105991173891</c:v>
                </c:pt>
                <c:pt idx="89">
                  <c:v>0.73634765691227388</c:v>
                </c:pt>
                <c:pt idx="90">
                  <c:v>0.69969280349667984</c:v>
                </c:pt>
                <c:pt idx="91">
                  <c:v>0.66370288840470093</c:v>
                </c:pt>
                <c:pt idx="92">
                  <c:v>0.62846603409921331</c:v>
                </c:pt>
                <c:pt idx="93">
                  <c:v>0.59406192307478767</c:v>
                </c:pt>
                <c:pt idx="94">
                  <c:v>0.56056170485504619</c:v>
                </c:pt>
                <c:pt idx="95">
                  <c:v>0.52802798034490583</c:v>
                </c:pt>
                <c:pt idx="96">
                  <c:v>0.49651485946574392</c:v>
                </c:pt>
                <c:pt idx="97">
                  <c:v>0.46606808735899041</c:v>
                </c:pt>
                <c:pt idx="98">
                  <c:v>0.43672523390113072</c:v>
                </c:pt>
                <c:pt idx="99">
                  <c:v>0.40851594083312059</c:v>
                </c:pt>
                <c:pt idx="100">
                  <c:v>0.38146222047045097</c:v>
                </c:pt>
                <c:pt idx="101">
                  <c:v>0.35557879972542555</c:v>
                </c:pt>
                <c:pt idx="102">
                  <c:v>0.33087350303784302</c:v>
                </c:pt>
                <c:pt idx="103">
                  <c:v>0.30734766776995953</c:v>
                </c:pt>
                <c:pt idx="104">
                  <c:v>0.28499658567072728</c:v>
                </c:pt>
                <c:pt idx="105">
                  <c:v>0.26380996414613705</c:v>
                </c:pt>
                <c:pt idx="106">
                  <c:v>0.24377240127937155</c:v>
                </c:pt>
                <c:pt idx="107">
                  <c:v>0.22486386881800627</c:v>
                </c:pt>
                <c:pt idx="108">
                  <c:v>0.20706019767675449</c:v>
                </c:pt>
                <c:pt idx="109">
                  <c:v>0.19033356088401285</c:v>
                </c:pt>
                <c:pt idx="110">
                  <c:v>0.17465294931935282</c:v>
                </c:pt>
                <c:pt idx="111">
                  <c:v>0.15998463603781665</c:v>
                </c:pt>
                <c:pt idx="112">
                  <c:v>0.14629262544632626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3D-4F96-BE51-188C9A6EE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6914656"/>
        <c:axId val="1896918016"/>
      </c:scatterChart>
      <c:valAx>
        <c:axId val="1896914656"/>
        <c:scaling>
          <c:orientation val="minMax"/>
          <c:max val="775"/>
          <c:min val="4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pt-PT" sz="1200" b="1"/>
                  <a:t>Temperature (K)</a:t>
                </a:r>
              </a:p>
            </c:rich>
          </c:tx>
          <c:layout>
            <c:manualLayout>
              <c:xMode val="edge"/>
              <c:yMode val="edge"/>
              <c:x val="0.44039318996154209"/>
              <c:y val="0.95300301747995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PT"/>
          </a:p>
        </c:txPr>
        <c:crossAx val="1896918016"/>
        <c:crosses val="autoZero"/>
        <c:crossBetween val="midCat"/>
      </c:valAx>
      <c:valAx>
        <c:axId val="1896918016"/>
        <c:scaling>
          <c:orientation val="minMax"/>
          <c:max val="2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pt-PT" sz="1200" b="1"/>
                  <a:t>Rate of thermal degradation (%wt./min)</a:t>
                </a:r>
              </a:p>
            </c:rich>
          </c:tx>
          <c:layout>
            <c:manualLayout>
              <c:xMode val="edge"/>
              <c:yMode val="edge"/>
              <c:x val="2.2242817423540315E-2"/>
              <c:y val="0.176889495955862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PT"/>
          </a:p>
        </c:txPr>
        <c:crossAx val="1896914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865609013887178"/>
          <c:y val="3.5610727230524754E-2"/>
          <c:w val="0.31797961075069514"/>
          <c:h val="0.440579748959951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error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computation!$A$2:$A$114</c:f>
              <c:numCache>
                <c:formatCode>General</c:formatCode>
                <c:ptCount val="113"/>
                <c:pt idx="0">
                  <c:v>479.06399999999996</c:v>
                </c:pt>
                <c:pt idx="1">
                  <c:v>481.56399999999996</c:v>
                </c:pt>
                <c:pt idx="2">
                  <c:v>484.06399999999996</c:v>
                </c:pt>
                <c:pt idx="3">
                  <c:v>486.56399999999996</c:v>
                </c:pt>
                <c:pt idx="4">
                  <c:v>489.06399999999996</c:v>
                </c:pt>
                <c:pt idx="5">
                  <c:v>491.56399999999996</c:v>
                </c:pt>
                <c:pt idx="6">
                  <c:v>494.06399999999996</c:v>
                </c:pt>
                <c:pt idx="7">
                  <c:v>496.56399999999996</c:v>
                </c:pt>
                <c:pt idx="8">
                  <c:v>499.06399999999996</c:v>
                </c:pt>
                <c:pt idx="9">
                  <c:v>501.56399999999996</c:v>
                </c:pt>
                <c:pt idx="10">
                  <c:v>504.06399999999996</c:v>
                </c:pt>
                <c:pt idx="11">
                  <c:v>506.56399999999996</c:v>
                </c:pt>
                <c:pt idx="12">
                  <c:v>509.06399999999996</c:v>
                </c:pt>
                <c:pt idx="13">
                  <c:v>511.56399999999996</c:v>
                </c:pt>
                <c:pt idx="14">
                  <c:v>514.06399999999996</c:v>
                </c:pt>
                <c:pt idx="15">
                  <c:v>516.56399999999996</c:v>
                </c:pt>
                <c:pt idx="16">
                  <c:v>519.06399999999996</c:v>
                </c:pt>
                <c:pt idx="17">
                  <c:v>521.56399999999996</c:v>
                </c:pt>
                <c:pt idx="18">
                  <c:v>524.06399999999996</c:v>
                </c:pt>
                <c:pt idx="19">
                  <c:v>526.56399999999996</c:v>
                </c:pt>
                <c:pt idx="20">
                  <c:v>529.06399999999996</c:v>
                </c:pt>
                <c:pt idx="21">
                  <c:v>531.56399999999996</c:v>
                </c:pt>
                <c:pt idx="22">
                  <c:v>534.06399999999996</c:v>
                </c:pt>
                <c:pt idx="23">
                  <c:v>536.56399999999996</c:v>
                </c:pt>
                <c:pt idx="24">
                  <c:v>539.06399999999996</c:v>
                </c:pt>
                <c:pt idx="25">
                  <c:v>541.56399999999996</c:v>
                </c:pt>
                <c:pt idx="26">
                  <c:v>544.06399999999996</c:v>
                </c:pt>
                <c:pt idx="27">
                  <c:v>546.56399999999996</c:v>
                </c:pt>
                <c:pt idx="28">
                  <c:v>549.06399999999996</c:v>
                </c:pt>
                <c:pt idx="29">
                  <c:v>551.56399999999996</c:v>
                </c:pt>
                <c:pt idx="30">
                  <c:v>554.06399999999996</c:v>
                </c:pt>
                <c:pt idx="31">
                  <c:v>556.56399999999996</c:v>
                </c:pt>
                <c:pt idx="32">
                  <c:v>559.06399999999996</c:v>
                </c:pt>
                <c:pt idx="33">
                  <c:v>561.56399999999996</c:v>
                </c:pt>
                <c:pt idx="34">
                  <c:v>564.06399999999996</c:v>
                </c:pt>
                <c:pt idx="35">
                  <c:v>566.56399999999996</c:v>
                </c:pt>
                <c:pt idx="36">
                  <c:v>569.06399999999996</c:v>
                </c:pt>
                <c:pt idx="37">
                  <c:v>571.56399999999996</c:v>
                </c:pt>
                <c:pt idx="38">
                  <c:v>574.06399999999996</c:v>
                </c:pt>
                <c:pt idx="39">
                  <c:v>576.56399999999996</c:v>
                </c:pt>
                <c:pt idx="40">
                  <c:v>579.06399999999996</c:v>
                </c:pt>
                <c:pt idx="41">
                  <c:v>581.56399999999996</c:v>
                </c:pt>
                <c:pt idx="42">
                  <c:v>584.06399999999996</c:v>
                </c:pt>
                <c:pt idx="43">
                  <c:v>586.56399999999996</c:v>
                </c:pt>
                <c:pt idx="44">
                  <c:v>589.06399999999996</c:v>
                </c:pt>
                <c:pt idx="45">
                  <c:v>591.56399999999996</c:v>
                </c:pt>
                <c:pt idx="46">
                  <c:v>594.06399999999996</c:v>
                </c:pt>
                <c:pt idx="47">
                  <c:v>596.56399999999996</c:v>
                </c:pt>
                <c:pt idx="48">
                  <c:v>599.06399999999996</c:v>
                </c:pt>
                <c:pt idx="49">
                  <c:v>601.56399999999996</c:v>
                </c:pt>
                <c:pt idx="50">
                  <c:v>604.06399999999996</c:v>
                </c:pt>
                <c:pt idx="51">
                  <c:v>606.56399999999996</c:v>
                </c:pt>
                <c:pt idx="52">
                  <c:v>609.06399999999996</c:v>
                </c:pt>
                <c:pt idx="53">
                  <c:v>611.56399999999996</c:v>
                </c:pt>
                <c:pt idx="54">
                  <c:v>614.06399999999996</c:v>
                </c:pt>
                <c:pt idx="55">
                  <c:v>616.56399999999996</c:v>
                </c:pt>
                <c:pt idx="56">
                  <c:v>619.06399999999996</c:v>
                </c:pt>
                <c:pt idx="57">
                  <c:v>621.56399999999996</c:v>
                </c:pt>
                <c:pt idx="58">
                  <c:v>624.06399999999996</c:v>
                </c:pt>
                <c:pt idx="59">
                  <c:v>626.56399999999996</c:v>
                </c:pt>
                <c:pt idx="60">
                  <c:v>629.06399999999996</c:v>
                </c:pt>
                <c:pt idx="61">
                  <c:v>631.56399999999996</c:v>
                </c:pt>
                <c:pt idx="62">
                  <c:v>634.06399999999996</c:v>
                </c:pt>
                <c:pt idx="63">
                  <c:v>636.56399999999996</c:v>
                </c:pt>
                <c:pt idx="64">
                  <c:v>639.06399999999996</c:v>
                </c:pt>
                <c:pt idx="65">
                  <c:v>641.56399999999996</c:v>
                </c:pt>
                <c:pt idx="66">
                  <c:v>644.06399999999996</c:v>
                </c:pt>
                <c:pt idx="67">
                  <c:v>646.56399999999996</c:v>
                </c:pt>
                <c:pt idx="68">
                  <c:v>649.06399999999996</c:v>
                </c:pt>
                <c:pt idx="69">
                  <c:v>651.56399999999996</c:v>
                </c:pt>
                <c:pt idx="70">
                  <c:v>654.06399999999996</c:v>
                </c:pt>
                <c:pt idx="71">
                  <c:v>656.56399999999996</c:v>
                </c:pt>
                <c:pt idx="72">
                  <c:v>659.06399999999996</c:v>
                </c:pt>
                <c:pt idx="73">
                  <c:v>661.56399999999996</c:v>
                </c:pt>
                <c:pt idx="74">
                  <c:v>664.06399999999996</c:v>
                </c:pt>
                <c:pt idx="75">
                  <c:v>666.56399999999996</c:v>
                </c:pt>
                <c:pt idx="76">
                  <c:v>669.06399999999996</c:v>
                </c:pt>
                <c:pt idx="77">
                  <c:v>671.56399999999996</c:v>
                </c:pt>
                <c:pt idx="78">
                  <c:v>674.06399999999996</c:v>
                </c:pt>
                <c:pt idx="79">
                  <c:v>676.56399999999996</c:v>
                </c:pt>
                <c:pt idx="80">
                  <c:v>679.06399999999996</c:v>
                </c:pt>
                <c:pt idx="81">
                  <c:v>681.56399999999996</c:v>
                </c:pt>
                <c:pt idx="82">
                  <c:v>684.06399999999996</c:v>
                </c:pt>
                <c:pt idx="83">
                  <c:v>686.56399999999996</c:v>
                </c:pt>
                <c:pt idx="84">
                  <c:v>689.06399999999996</c:v>
                </c:pt>
                <c:pt idx="85">
                  <c:v>691.56399999999996</c:v>
                </c:pt>
                <c:pt idx="86">
                  <c:v>694.06399999999996</c:v>
                </c:pt>
                <c:pt idx="87">
                  <c:v>696.56399999999996</c:v>
                </c:pt>
                <c:pt idx="88">
                  <c:v>699.06399999999996</c:v>
                </c:pt>
                <c:pt idx="89">
                  <c:v>701.56399999999996</c:v>
                </c:pt>
                <c:pt idx="90">
                  <c:v>704.06399999999996</c:v>
                </c:pt>
                <c:pt idx="91">
                  <c:v>706.56399999999996</c:v>
                </c:pt>
                <c:pt idx="92">
                  <c:v>709.06399999999996</c:v>
                </c:pt>
                <c:pt idx="93">
                  <c:v>711.56399999999996</c:v>
                </c:pt>
                <c:pt idx="94">
                  <c:v>714.06399999999996</c:v>
                </c:pt>
                <c:pt idx="95">
                  <c:v>716.56399999999996</c:v>
                </c:pt>
                <c:pt idx="96">
                  <c:v>719.06399999999996</c:v>
                </c:pt>
                <c:pt idx="97">
                  <c:v>721.56399999999996</c:v>
                </c:pt>
                <c:pt idx="98">
                  <c:v>724.06399999999996</c:v>
                </c:pt>
                <c:pt idx="99">
                  <c:v>726.56399999999996</c:v>
                </c:pt>
                <c:pt idx="100">
                  <c:v>729.06399999999996</c:v>
                </c:pt>
                <c:pt idx="101">
                  <c:v>731.56399999999996</c:v>
                </c:pt>
                <c:pt idx="102">
                  <c:v>734.06399999999996</c:v>
                </c:pt>
                <c:pt idx="103">
                  <c:v>736.56399999999996</c:v>
                </c:pt>
                <c:pt idx="104">
                  <c:v>739.06399999999996</c:v>
                </c:pt>
                <c:pt idx="105">
                  <c:v>741.56399999999996</c:v>
                </c:pt>
                <c:pt idx="106">
                  <c:v>744.06399999999996</c:v>
                </c:pt>
                <c:pt idx="107">
                  <c:v>746.56399999999996</c:v>
                </c:pt>
                <c:pt idx="108">
                  <c:v>749.06399999999996</c:v>
                </c:pt>
                <c:pt idx="109">
                  <c:v>751.56399999999996</c:v>
                </c:pt>
                <c:pt idx="110">
                  <c:v>754.06399999999996</c:v>
                </c:pt>
                <c:pt idx="111">
                  <c:v>756.56399999999996</c:v>
                </c:pt>
                <c:pt idx="112">
                  <c:v>759.06399999999996</c:v>
                </c:pt>
              </c:numCache>
            </c:numRef>
          </c:xVal>
          <c:yVal>
            <c:numRef>
              <c:f>computation!$I$2:$I$114</c:f>
              <c:numCache>
                <c:formatCode>General</c:formatCode>
                <c:ptCount val="113"/>
                <c:pt idx="0">
                  <c:v>-1.3697075903014462</c:v>
                </c:pt>
                <c:pt idx="1">
                  <c:v>-0.47605693440300878</c:v>
                </c:pt>
                <c:pt idx="2">
                  <c:v>-0.1908318931092409</c:v>
                </c:pt>
                <c:pt idx="3">
                  <c:v>-7.3294542344969252E-2</c:v>
                </c:pt>
                <c:pt idx="4">
                  <c:v>-2.5547508555231857E-2</c:v>
                </c:pt>
                <c:pt idx="5">
                  <c:v>-9.4968431937063041E-3</c:v>
                </c:pt>
                <c:pt idx="6">
                  <c:v>-8.043821677656637E-3</c:v>
                </c:pt>
                <c:pt idx="7">
                  <c:v>-1.1806167683542125E-2</c:v>
                </c:pt>
                <c:pt idx="8">
                  <c:v>-1.4579302878553482E-2</c:v>
                </c:pt>
                <c:pt idx="9">
                  <c:v>-1.4839959100345261E-2</c:v>
                </c:pt>
                <c:pt idx="10">
                  <c:v>-1.4200971462331674E-2</c:v>
                </c:pt>
                <c:pt idx="11">
                  <c:v>-1.2758350130621406E-2</c:v>
                </c:pt>
                <c:pt idx="12">
                  <c:v>-8.8301919996631242E-3</c:v>
                </c:pt>
                <c:pt idx="13">
                  <c:v>-3.5259558215265056E-3</c:v>
                </c:pt>
                <c:pt idx="14">
                  <c:v>3.4229661624884931E-3</c:v>
                </c:pt>
                <c:pt idx="15">
                  <c:v>7.2889998960546072E-3</c:v>
                </c:pt>
                <c:pt idx="16">
                  <c:v>9.7748113200645491E-3</c:v>
                </c:pt>
                <c:pt idx="17">
                  <c:v>6.1402978493046642E-3</c:v>
                </c:pt>
                <c:pt idx="18">
                  <c:v>3.7273199815100055E-4</c:v>
                </c:pt>
                <c:pt idx="19">
                  <c:v>-4.3167003405565228E-3</c:v>
                </c:pt>
                <c:pt idx="20">
                  <c:v>-6.1910443225410483E-3</c:v>
                </c:pt>
                <c:pt idx="21">
                  <c:v>-4.6537926678478945E-3</c:v>
                </c:pt>
                <c:pt idx="22">
                  <c:v>-7.5321468341014769E-4</c:v>
                </c:pt>
                <c:pt idx="23">
                  <c:v>3.0178615496901763E-3</c:v>
                </c:pt>
                <c:pt idx="24">
                  <c:v>4.8979414677421326E-3</c:v>
                </c:pt>
                <c:pt idx="25">
                  <c:v>4.3513929546960583E-3</c:v>
                </c:pt>
                <c:pt idx="26">
                  <c:v>3.118521975489087E-3</c:v>
                </c:pt>
                <c:pt idx="27">
                  <c:v>2.0886840848132085E-5</c:v>
                </c:pt>
                <c:pt idx="28">
                  <c:v>-1.7925043853093303E-3</c:v>
                </c:pt>
                <c:pt idx="29">
                  <c:v>-3.2810036391829646E-3</c:v>
                </c:pt>
                <c:pt idx="30">
                  <c:v>-3.0318292905935347E-3</c:v>
                </c:pt>
                <c:pt idx="31">
                  <c:v>-2.4087057016340943E-3</c:v>
                </c:pt>
                <c:pt idx="32">
                  <c:v>-1.1773425788505537E-3</c:v>
                </c:pt>
                <c:pt idx="33">
                  <c:v>6.8173231949855933E-4</c:v>
                </c:pt>
                <c:pt idx="34">
                  <c:v>1.9937477127579925E-3</c:v>
                </c:pt>
                <c:pt idx="35">
                  <c:v>2.6827184434744522E-3</c:v>
                </c:pt>
                <c:pt idx="36">
                  <c:v>2.4620015235680475E-3</c:v>
                </c:pt>
                <c:pt idx="37">
                  <c:v>8.5770635908604851E-4</c:v>
                </c:pt>
                <c:pt idx="38">
                  <c:v>-9.6262476894455498E-4</c:v>
                </c:pt>
                <c:pt idx="39">
                  <c:v>-2.3097521335939844E-3</c:v>
                </c:pt>
                <c:pt idx="40">
                  <c:v>-2.2504808269659007E-3</c:v>
                </c:pt>
                <c:pt idx="41">
                  <c:v>-1.1774459441808971E-3</c:v>
                </c:pt>
                <c:pt idx="42">
                  <c:v>-1.9082471366851562E-4</c:v>
                </c:pt>
                <c:pt idx="43">
                  <c:v>1.364342002459446E-3</c:v>
                </c:pt>
                <c:pt idx="44">
                  <c:v>1.5806050462242819E-3</c:v>
                </c:pt>
                <c:pt idx="45">
                  <c:v>1.41000795677386E-3</c:v>
                </c:pt>
                <c:pt idx="46">
                  <c:v>6.3873681657503447E-4</c:v>
                </c:pt>
                <c:pt idx="47">
                  <c:v>5.9345114066208995E-5</c:v>
                </c:pt>
                <c:pt idx="48">
                  <c:v>-8.5449496735973411E-4</c:v>
                </c:pt>
                <c:pt idx="49">
                  <c:v>-1.5957690699303275E-3</c:v>
                </c:pt>
                <c:pt idx="50">
                  <c:v>-1.7718767289949299E-3</c:v>
                </c:pt>
                <c:pt idx="51">
                  <c:v>-9.0305117677680748E-4</c:v>
                </c:pt>
                <c:pt idx="52">
                  <c:v>-7.7612501727493348E-5</c:v>
                </c:pt>
                <c:pt idx="53">
                  <c:v>2.6522983350753429E-3</c:v>
                </c:pt>
                <c:pt idx="54">
                  <c:v>4.2488135350417545E-3</c:v>
                </c:pt>
                <c:pt idx="55">
                  <c:v>6.0165296353003458E-3</c:v>
                </c:pt>
                <c:pt idx="56">
                  <c:v>2.0098030702788987E-3</c:v>
                </c:pt>
                <c:pt idx="57">
                  <c:v>-4.7727640784850679E-3</c:v>
                </c:pt>
                <c:pt idx="58">
                  <c:v>-1.8356991003354035E-2</c:v>
                </c:pt>
                <c:pt idx="59">
                  <c:v>-2.8877321504781207E-2</c:v>
                </c:pt>
                <c:pt idx="60">
                  <c:v>-2.7610207967053522E-2</c:v>
                </c:pt>
                <c:pt idx="61">
                  <c:v>-8.1303553460456927E-3</c:v>
                </c:pt>
                <c:pt idx="62">
                  <c:v>2.7733036805280723E-2</c:v>
                </c:pt>
                <c:pt idx="63">
                  <c:v>6.2686641216878877E-2</c:v>
                </c:pt>
                <c:pt idx="64">
                  <c:v>8.044054975326452E-2</c:v>
                </c:pt>
                <c:pt idx="65">
                  <c:v>8.1298748217497954E-2</c:v>
                </c:pt>
                <c:pt idx="66">
                  <c:v>6.9778105580986238E-2</c:v>
                </c:pt>
                <c:pt idx="67">
                  <c:v>5.1144746318517058E-2</c:v>
                </c:pt>
                <c:pt idx="68">
                  <c:v>2.8287063616829918E-2</c:v>
                </c:pt>
                <c:pt idx="69">
                  <c:v>3.165099056337235E-3</c:v>
                </c:pt>
                <c:pt idx="70">
                  <c:v>-2.4983745137245789E-2</c:v>
                </c:pt>
                <c:pt idx="71">
                  <c:v>-5.4453980905883298E-2</c:v>
                </c:pt>
                <c:pt idx="72">
                  <c:v>-7.9767960328104542E-2</c:v>
                </c:pt>
                <c:pt idx="73">
                  <c:v>-9.5421547268574672E-2</c:v>
                </c:pt>
                <c:pt idx="74">
                  <c:v>-9.5800101170230356E-2</c:v>
                </c:pt>
                <c:pt idx="75">
                  <c:v>-8.3547717163502733E-2</c:v>
                </c:pt>
                <c:pt idx="76">
                  <c:v>-6.3643482832182144E-2</c:v>
                </c:pt>
                <c:pt idx="77">
                  <c:v>-4.1849574812319386E-2</c:v>
                </c:pt>
                <c:pt idx="78">
                  <c:v>-2.362904102518984E-2</c:v>
                </c:pt>
                <c:pt idx="79">
                  <c:v>-1.3907464333226456E-2</c:v>
                </c:pt>
                <c:pt idx="80">
                  <c:v>-1.5599166870282656E-2</c:v>
                </c:pt>
                <c:pt idx="81">
                  <c:v>-2.6031251275366835E-2</c:v>
                </c:pt>
                <c:pt idx="82">
                  <c:v>-3.5072794444899115E-2</c:v>
                </c:pt>
                <c:pt idx="83">
                  <c:v>-3.3650709978024766E-2</c:v>
                </c:pt>
                <c:pt idx="84">
                  <c:v>-1.9694682041895669E-2</c:v>
                </c:pt>
                <c:pt idx="85">
                  <c:v>1.25411371137217E-3</c:v>
                </c:pt>
                <c:pt idx="86">
                  <c:v>2.1039434974010431E-2</c:v>
                </c:pt>
                <c:pt idx="87">
                  <c:v>3.553020772454632E-2</c:v>
                </c:pt>
                <c:pt idx="88">
                  <c:v>4.4828795631155931E-2</c:v>
                </c:pt>
                <c:pt idx="89">
                  <c:v>5.1108386207084293E-2</c:v>
                </c:pt>
                <c:pt idx="90">
                  <c:v>5.4020433348521767E-2</c:v>
                </c:pt>
                <c:pt idx="91">
                  <c:v>5.3501834973914975E-2</c:v>
                </c:pt>
                <c:pt idx="92">
                  <c:v>4.8902290856714353E-2</c:v>
                </c:pt>
                <c:pt idx="93">
                  <c:v>4.4040206082704737E-2</c:v>
                </c:pt>
                <c:pt idx="94">
                  <c:v>4.095500610274673E-2</c:v>
                </c:pt>
                <c:pt idx="95">
                  <c:v>4.3496791176283925E-2</c:v>
                </c:pt>
                <c:pt idx="96">
                  <c:v>5.238016852382945E-2</c:v>
                </c:pt>
                <c:pt idx="97">
                  <c:v>6.7154833760145138E-2</c:v>
                </c:pt>
                <c:pt idx="98">
                  <c:v>8.8065897698040851E-2</c:v>
                </c:pt>
                <c:pt idx="99">
                  <c:v>0.11332896740869708</c:v>
                </c:pt>
                <c:pt idx="100">
                  <c:v>0.13750967137692552</c:v>
                </c:pt>
                <c:pt idx="101">
                  <c:v>0.15332333074783472</c:v>
                </c:pt>
                <c:pt idx="102">
                  <c:v>0.15539628953422124</c:v>
                </c:pt>
                <c:pt idx="103">
                  <c:v>0.14249297461256979</c:v>
                </c:pt>
                <c:pt idx="104">
                  <c:v>0.1171382986756109</c:v>
                </c:pt>
                <c:pt idx="105">
                  <c:v>7.1026254623787755E-2</c:v>
                </c:pt>
                <c:pt idx="106">
                  <c:v>-6.9910827470816075E-3</c:v>
                </c:pt>
                <c:pt idx="107">
                  <c:v>-0.15397654127813093</c:v>
                </c:pt>
                <c:pt idx="108">
                  <c:v>-0.39144007582911983</c:v>
                </c:pt>
                <c:pt idx="109">
                  <c:v>-0.71132494953695757</c:v>
                </c:pt>
                <c:pt idx="110">
                  <c:v>-1.0391471024049692</c:v>
                </c:pt>
                <c:pt idx="111">
                  <c:v>-1.4021717122908943</c:v>
                </c:pt>
                <c:pt idx="112">
                  <c:v>-2.3157893346934251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76-46D7-8C9D-5AEAE5F9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42463"/>
        <c:axId val="37142943"/>
      </c:scatterChart>
      <c:valAx>
        <c:axId val="37142463"/>
        <c:scaling>
          <c:orientation val="minMax"/>
          <c:min val="4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pt-PT" sz="1200" b="1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PT"/>
          </a:p>
        </c:txPr>
        <c:crossAx val="37142943"/>
        <c:crossesAt val="-1"/>
        <c:crossBetween val="midCat"/>
      </c:valAx>
      <c:valAx>
        <c:axId val="37142943"/>
        <c:scaling>
          <c:orientation val="minMax"/>
          <c:max val="1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pt-PT" sz="1200" b="1"/>
                  <a:t>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PT"/>
          </a:p>
        </c:txPr>
        <c:crossAx val="37142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406400</xdr:colOff>
      <xdr:row>4</xdr:row>
      <xdr:rowOff>107951</xdr:rowOff>
    </xdr:from>
    <xdr:to>
      <xdr:col>26</xdr:col>
      <xdr:colOff>266700</xdr:colOff>
      <xdr:row>34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D3F01C-CAF4-48EF-89C0-7036C163E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371474</xdr:colOff>
      <xdr:row>40</xdr:row>
      <xdr:rowOff>6350</xdr:rowOff>
    </xdr:from>
    <xdr:to>
      <xdr:col>27</xdr:col>
      <xdr:colOff>533399</xdr:colOff>
      <xdr:row>56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2B0F7B-AA10-1F9F-3229-B2439F662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4379-F859-4847-BA3A-9740F89B5E45}">
  <dimension ref="A1:X114"/>
  <sheetViews>
    <sheetView tabSelected="1" workbookViewId="0"/>
  </sheetViews>
  <sheetFormatPr defaultRowHeight="12.75" x14ac:dyDescent="0.2"/>
  <cols>
    <col min="3" max="4" width="12.140625" bestFit="1" customWidth="1"/>
    <col min="5" max="5" width="12.140625" customWidth="1"/>
    <col min="6" max="6" width="11.140625" bestFit="1" customWidth="1"/>
    <col min="7" max="7" width="8.7109375"/>
    <col min="8" max="8" width="12.140625" bestFit="1" customWidth="1"/>
    <col min="9" max="9" width="12.140625" customWidth="1"/>
    <col min="13" max="13" width="13.5703125" customWidth="1"/>
  </cols>
  <sheetData>
    <row r="1" spans="1:24" ht="13.5" thickBot="1" x14ac:dyDescent="0.25">
      <c r="A1" t="s">
        <v>47</v>
      </c>
      <c r="B1" s="13" t="s">
        <v>48</v>
      </c>
      <c r="C1" s="13" t="s">
        <v>0</v>
      </c>
      <c r="D1" s="13" t="s">
        <v>37</v>
      </c>
      <c r="E1" s="13" t="s">
        <v>38</v>
      </c>
      <c r="F1" s="13" t="s">
        <v>1</v>
      </c>
      <c r="G1" s="17" t="s">
        <v>40</v>
      </c>
      <c r="H1" s="13" t="s">
        <v>41</v>
      </c>
      <c r="J1" s="13" t="s">
        <v>39</v>
      </c>
      <c r="L1" s="18" t="s">
        <v>42</v>
      </c>
      <c r="M1">
        <v>24.25</v>
      </c>
      <c r="N1">
        <v>600</v>
      </c>
      <c r="O1">
        <v>14</v>
      </c>
      <c r="P1">
        <v>9.7138127250000004</v>
      </c>
      <c r="Q1">
        <v>547.98177720000001</v>
      </c>
      <c r="R1">
        <v>17.2</v>
      </c>
      <c r="S1">
        <v>1.2</v>
      </c>
      <c r="T1">
        <v>660</v>
      </c>
      <c r="U1">
        <v>40</v>
      </c>
      <c r="V1">
        <v>8</v>
      </c>
      <c r="W1">
        <v>570.76759660000005</v>
      </c>
      <c r="X1">
        <v>12</v>
      </c>
    </row>
    <row r="2" spans="1:24" ht="13.5" thickBot="1" x14ac:dyDescent="0.25">
      <c r="A2">
        <v>479.06399999999996</v>
      </c>
      <c r="B2">
        <v>1.25536</v>
      </c>
      <c r="C2" s="12">
        <f t="shared" ref="C2:C33" si="0">$M$3*EXP(-0.5*(A2-$N$3)^2/$O$3^2)</f>
        <v>2.2190542242340374E-25</v>
      </c>
      <c r="D2" s="12">
        <f t="shared" ref="D2:D33" si="1">$P$3*EXP(-0.5*(A2-$Q$3)^2/$R$3^2)</f>
        <v>6.7489532056897492E-2</v>
      </c>
      <c r="E2" s="12">
        <f t="shared" ref="E2:E33" si="2">$V$3*EXP(-0.5*(A2-$W$3)^2/$X$3^2)</f>
        <v>1.8098705277800696E-14</v>
      </c>
      <c r="F2" s="12">
        <f t="shared" ref="F2:F33" si="3">$S$3*EXP(-0.5*(A2-$T$3)^2/$U$3^2)</f>
        <v>6.3697480142172636E-2</v>
      </c>
      <c r="G2" s="1">
        <f t="shared" ref="G2:G33" si="4">B2-1.2</f>
        <v>5.5360000000000076E-2</v>
      </c>
      <c r="H2">
        <f>C2+D2+F2+E2</f>
        <v>0.13118701219908824</v>
      </c>
      <c r="I2">
        <f>(G2-H2)/G2</f>
        <v>-1.3697075903014462</v>
      </c>
      <c r="J2">
        <f t="shared" ref="J2:J4" si="5">(H2-G2)^2</f>
        <v>5.7497357790406651E-3</v>
      </c>
      <c r="K2" s="18" t="s">
        <v>46</v>
      </c>
      <c r="L2" s="20">
        <f>SUM(J2:J114)</f>
        <v>0.3063406544799146</v>
      </c>
      <c r="M2" s="15" t="s">
        <v>2</v>
      </c>
      <c r="N2" s="15" t="s">
        <v>3</v>
      </c>
      <c r="O2" s="16" t="s">
        <v>4</v>
      </c>
      <c r="P2" s="14" t="s">
        <v>5</v>
      </c>
      <c r="Q2" s="15" t="s">
        <v>6</v>
      </c>
      <c r="R2" s="16" t="s">
        <v>7</v>
      </c>
      <c r="S2" s="14" t="s">
        <v>8</v>
      </c>
      <c r="T2" s="15" t="s">
        <v>9</v>
      </c>
      <c r="U2" s="16" t="s">
        <v>10</v>
      </c>
      <c r="V2" s="14" t="s">
        <v>11</v>
      </c>
      <c r="W2" s="15" t="s">
        <v>12</v>
      </c>
      <c r="X2" s="16" t="s">
        <v>13</v>
      </c>
    </row>
    <row r="3" spans="1:24" x14ac:dyDescent="0.2">
      <c r="A3">
        <v>481.56399999999996</v>
      </c>
      <c r="B3">
        <v>1.3105199999999999</v>
      </c>
      <c r="C3" s="12">
        <f t="shared" si="0"/>
        <v>2.3847601466778234E-24</v>
      </c>
      <c r="D3" s="12">
        <f t="shared" si="1"/>
        <v>9.2432689210747876E-2</v>
      </c>
      <c r="E3" s="12">
        <f t="shared" si="2"/>
        <v>8.4830037385125456E-14</v>
      </c>
      <c r="F3" s="12">
        <f t="shared" si="3"/>
        <v>7.0701123179387773E-2</v>
      </c>
      <c r="G3" s="1">
        <f t="shared" si="4"/>
        <v>0.11051999999999995</v>
      </c>
      <c r="H3">
        <f t="shared" ref="H3:H66" si="6">C3+D3+F3+E3</f>
        <v>0.16313381239022046</v>
      </c>
      <c r="I3">
        <f t="shared" ref="I3:I66" si="7">(G3-H3)/G3</f>
        <v>-0.47605693440300878</v>
      </c>
      <c r="J3">
        <f t="shared" si="5"/>
        <v>2.7682132542333209E-3</v>
      </c>
      <c r="L3" s="18" t="s">
        <v>43</v>
      </c>
      <c r="M3" s="10">
        <v>18.376752692837279</v>
      </c>
      <c r="N3" s="10">
        <v>603.46156677088049</v>
      </c>
      <c r="O3" s="10">
        <v>11.386426724318333</v>
      </c>
      <c r="P3" s="10">
        <v>11.99669172119542</v>
      </c>
      <c r="Q3" s="10">
        <v>560.15180253443043</v>
      </c>
      <c r="R3" s="10">
        <v>25.191748506060179</v>
      </c>
      <c r="S3" s="10">
        <v>1.5148888384309478</v>
      </c>
      <c r="T3" s="10">
        <v>629.69483646040089</v>
      </c>
      <c r="U3" s="10">
        <v>59.83303548539935</v>
      </c>
      <c r="V3" s="10">
        <v>5.4278011888391537</v>
      </c>
      <c r="W3" s="10">
        <v>585.69103412706511</v>
      </c>
      <c r="X3" s="10">
        <v>13.058868647473107</v>
      </c>
    </row>
    <row r="4" spans="1:24" x14ac:dyDescent="0.2">
      <c r="A4">
        <v>484.06399999999996</v>
      </c>
      <c r="B4">
        <v>1.3710500000000001</v>
      </c>
      <c r="C4" s="12">
        <f t="shared" si="0"/>
        <v>2.4422251700177925E-23</v>
      </c>
      <c r="D4" s="12">
        <f t="shared" si="1"/>
        <v>0.12535384991654225</v>
      </c>
      <c r="E4" s="12">
        <f t="shared" si="2"/>
        <v>3.8329671908570822E-13</v>
      </c>
      <c r="F4" s="12">
        <f t="shared" si="3"/>
        <v>7.8337945399410275E-2</v>
      </c>
      <c r="G4" s="1">
        <f t="shared" si="4"/>
        <v>0.17105000000000015</v>
      </c>
      <c r="H4">
        <f t="shared" si="6"/>
        <v>0.20369179531633583</v>
      </c>
      <c r="I4">
        <f t="shared" si="7"/>
        <v>-0.1908318931092409</v>
      </c>
      <c r="J4">
        <f t="shared" si="5"/>
        <v>1.065486801473554E-3</v>
      </c>
    </row>
    <row r="5" spans="1:24" x14ac:dyDescent="0.2">
      <c r="A5">
        <v>486.56399999999996</v>
      </c>
      <c r="B5">
        <v>1.43757</v>
      </c>
      <c r="C5" s="12">
        <f t="shared" si="0"/>
        <v>2.3833669203411098E-22</v>
      </c>
      <c r="D5" s="12">
        <f t="shared" si="1"/>
        <v>0.16833432494594813</v>
      </c>
      <c r="E5" s="12">
        <f t="shared" si="2"/>
        <v>1.6695669470143804E-12</v>
      </c>
      <c r="F5" s="12">
        <f t="shared" si="3"/>
        <v>8.6648259477276737E-2</v>
      </c>
      <c r="G5" s="1">
        <f t="shared" si="4"/>
        <v>0.23757000000000006</v>
      </c>
      <c r="H5">
        <f t="shared" si="6"/>
        <v>0.25498258442489441</v>
      </c>
      <c r="I5">
        <f t="shared" si="7"/>
        <v>-7.3294542344969252E-2</v>
      </c>
      <c r="J5">
        <f>(H5-G5)^2</f>
        <v>3.0319809635407334E-4</v>
      </c>
      <c r="L5" t="s">
        <v>44</v>
      </c>
    </row>
    <row r="6" spans="1:24" x14ac:dyDescent="0.2">
      <c r="A6">
        <v>489.06399999999996</v>
      </c>
      <c r="B6">
        <v>1.5115499999999999</v>
      </c>
      <c r="C6" s="12">
        <f t="shared" si="0"/>
        <v>2.2164621466277564E-21</v>
      </c>
      <c r="D6" s="12">
        <f t="shared" si="1"/>
        <v>0.22383634386605994</v>
      </c>
      <c r="E6" s="12">
        <f t="shared" si="2"/>
        <v>7.0106109639379641E-12</v>
      </c>
      <c r="F6" s="12">
        <f t="shared" si="3"/>
        <v>9.5672982417311925E-2</v>
      </c>
      <c r="G6" s="1">
        <f t="shared" si="4"/>
        <v>0.31154999999999999</v>
      </c>
      <c r="H6">
        <f t="shared" si="6"/>
        <v>0.31950932629038248</v>
      </c>
      <c r="I6">
        <f t="shared" si="7"/>
        <v>-2.5547508555231857E-2</v>
      </c>
      <c r="J6">
        <f t="shared" ref="J6:J69" si="8">(H6-G6)^2</f>
        <v>6.3350874996773802E-5</v>
      </c>
      <c r="L6" s="11">
        <f>SUM(H2:H114)</f>
        <v>672.78134477437811</v>
      </c>
      <c r="O6" s="18" t="s">
        <v>45</v>
      </c>
    </row>
    <row r="7" spans="1:24" x14ac:dyDescent="0.2">
      <c r="A7">
        <v>491.56399999999996</v>
      </c>
      <c r="B7">
        <v>1.5964100000000001</v>
      </c>
      <c r="C7" s="12">
        <f t="shared" si="0"/>
        <v>1.9642372237774344E-20</v>
      </c>
      <c r="D7" s="12">
        <f t="shared" si="1"/>
        <v>0.29472124419198625</v>
      </c>
      <c r="E7" s="12">
        <f t="shared" si="2"/>
        <v>2.8378614606898226E-11</v>
      </c>
      <c r="F7" s="12">
        <f t="shared" si="3"/>
        <v>0.1054533993900524</v>
      </c>
      <c r="G7" s="1">
        <f t="shared" si="4"/>
        <v>0.39641000000000015</v>
      </c>
      <c r="H7">
        <f t="shared" si="6"/>
        <v>0.40017464361041727</v>
      </c>
      <c r="I7">
        <f t="shared" si="7"/>
        <v>-9.4968431937063041E-3</v>
      </c>
      <c r="J7">
        <f t="shared" si="8"/>
        <v>1.4172541513454431E-5</v>
      </c>
      <c r="L7" s="19">
        <f>SUM(C2:C114)</f>
        <v>209.80032275080958</v>
      </c>
      <c r="M7" s="19">
        <f t="shared" ref="M7:O7" si="9">SUM(D2:D114)</f>
        <v>302.8558445733961</v>
      </c>
      <c r="N7" s="19">
        <f t="shared" si="9"/>
        <v>71.068870111561438</v>
      </c>
      <c r="O7" s="19">
        <f t="shared" si="9"/>
        <v>89.056307338610949</v>
      </c>
    </row>
    <row r="8" spans="1:24" x14ac:dyDescent="0.2">
      <c r="A8">
        <v>494.06399999999996</v>
      </c>
      <c r="B8">
        <v>1.6962900000000001</v>
      </c>
      <c r="C8" s="12">
        <f t="shared" si="0"/>
        <v>1.6587913507651063E-19</v>
      </c>
      <c r="D8" s="12">
        <f t="shared" si="1"/>
        <v>0.38425116876078635</v>
      </c>
      <c r="E8" s="12">
        <f t="shared" si="2"/>
        <v>1.1074134798875189E-10</v>
      </c>
      <c r="F8" s="12">
        <f t="shared" si="3"/>
        <v>0.11603089938887672</v>
      </c>
      <c r="G8" s="1">
        <f t="shared" si="4"/>
        <v>0.49629000000000012</v>
      </c>
      <c r="H8">
        <f t="shared" si="6"/>
        <v>0.50028206826040433</v>
      </c>
      <c r="I8">
        <f t="shared" si="7"/>
        <v>-8.043821677656637E-3</v>
      </c>
      <c r="J8">
        <f t="shared" si="8"/>
        <v>1.5936608995726723E-5</v>
      </c>
      <c r="L8" s="4" t="s">
        <v>36</v>
      </c>
      <c r="M8" s="5"/>
      <c r="N8" s="5"/>
      <c r="O8" s="5"/>
    </row>
    <row r="9" spans="1:24" x14ac:dyDescent="0.2">
      <c r="A9">
        <v>496.56399999999996</v>
      </c>
      <c r="B9">
        <v>1.8162400000000001</v>
      </c>
      <c r="C9" s="12">
        <f t="shared" si="0"/>
        <v>1.334915557057564E-18</v>
      </c>
      <c r="D9" s="12">
        <f t="shared" si="1"/>
        <v>0.49606874967759756</v>
      </c>
      <c r="E9" s="12">
        <f t="shared" si="2"/>
        <v>4.1659275620378754E-10</v>
      </c>
      <c r="F9" s="12">
        <f t="shared" si="3"/>
        <v>0.12744668267911585</v>
      </c>
      <c r="G9" s="1">
        <f t="shared" si="4"/>
        <v>0.61624000000000012</v>
      </c>
      <c r="H9">
        <f t="shared" si="6"/>
        <v>0.62351543277330612</v>
      </c>
      <c r="I9">
        <f t="shared" si="7"/>
        <v>-1.1806167683542125E-2</v>
      </c>
      <c r="J9">
        <f t="shared" si="8"/>
        <v>5.2931922038895049E-5</v>
      </c>
      <c r="L9" s="6" t="s">
        <v>0</v>
      </c>
      <c r="M9" s="6" t="s">
        <v>16</v>
      </c>
      <c r="N9" s="6" t="s">
        <v>17</v>
      </c>
      <c r="O9" s="6" t="s">
        <v>1</v>
      </c>
    </row>
    <row r="10" spans="1:24" x14ac:dyDescent="0.2">
      <c r="A10">
        <v>499.06399999999996</v>
      </c>
      <c r="B10">
        <v>1.9627699999999999</v>
      </c>
      <c r="C10" s="12">
        <f t="shared" si="0"/>
        <v>1.0237172783504263E-17</v>
      </c>
      <c r="D10" s="12">
        <f t="shared" si="1"/>
        <v>0.63414921297489868</v>
      </c>
      <c r="E10" s="12">
        <f t="shared" si="2"/>
        <v>1.5107650021162434E-9</v>
      </c>
      <c r="F10" s="12">
        <f t="shared" si="3"/>
        <v>0.13974144037101055</v>
      </c>
      <c r="G10" s="1">
        <f t="shared" si="4"/>
        <v>0.76276999999999995</v>
      </c>
      <c r="H10">
        <f t="shared" si="6"/>
        <v>0.77389065485667419</v>
      </c>
      <c r="I10">
        <f t="shared" si="7"/>
        <v>-1.4579302878553482E-2</v>
      </c>
      <c r="J10">
        <f t="shared" si="8"/>
        <v>1.2366896444127235E-4</v>
      </c>
      <c r="L10" s="7">
        <f>L7/$L$6*100</f>
        <v>31.184027972887325</v>
      </c>
      <c r="M10" s="7">
        <f>M7/$L$6*100</f>
        <v>45.015493804299958</v>
      </c>
      <c r="N10" s="7">
        <f>N7/$L$6*100</f>
        <v>10.563442441376681</v>
      </c>
      <c r="O10" s="7">
        <f>O7/$L$6*100</f>
        <v>13.237035781436033</v>
      </c>
      <c r="P10" s="3">
        <f>SUM(L10:O10)</f>
        <v>100</v>
      </c>
    </row>
    <row r="11" spans="1:24" x14ac:dyDescent="0.2">
      <c r="A11">
        <v>501.56399999999996</v>
      </c>
      <c r="B11">
        <v>2.1417000000000002</v>
      </c>
      <c r="C11" s="12">
        <f t="shared" si="0"/>
        <v>7.4811864632563232E-17</v>
      </c>
      <c r="D11" s="12">
        <f t="shared" si="1"/>
        <v>0.80271977736495004</v>
      </c>
      <c r="E11" s="12">
        <f t="shared" si="2"/>
        <v>5.281598820819859E-9</v>
      </c>
      <c r="F11" s="12">
        <f t="shared" si="3"/>
        <v>0.15295500683824631</v>
      </c>
      <c r="G11" s="1">
        <f t="shared" si="4"/>
        <v>0.9417000000000002</v>
      </c>
      <c r="H11">
        <f t="shared" si="6"/>
        <v>0.95567478948479534</v>
      </c>
      <c r="I11">
        <f t="shared" si="7"/>
        <v>-1.4839959100345261E-2</v>
      </c>
      <c r="J11">
        <f t="shared" si="8"/>
        <v>1.9529474114434071E-4</v>
      </c>
    </row>
    <row r="12" spans="1:24" x14ac:dyDescent="0.2">
      <c r="A12">
        <v>504.06399999999996</v>
      </c>
      <c r="B12">
        <v>2.35684</v>
      </c>
      <c r="C12" s="12">
        <f t="shared" si="0"/>
        <v>5.2098489539918792E-16</v>
      </c>
      <c r="D12" s="12">
        <f t="shared" si="1"/>
        <v>1.0061422479038846</v>
      </c>
      <c r="E12" s="12">
        <f t="shared" si="2"/>
        <v>1.7799885042705717E-8</v>
      </c>
      <c r="F12" s="12">
        <f t="shared" si="3"/>
        <v>0.16712598612271379</v>
      </c>
      <c r="G12" s="1">
        <f t="shared" si="4"/>
        <v>1.1568400000000001</v>
      </c>
      <c r="H12">
        <f t="shared" si="6"/>
        <v>1.1732682518264839</v>
      </c>
      <c r="I12">
        <f t="shared" si="7"/>
        <v>-1.4200971462331674E-2</v>
      </c>
      <c r="J12">
        <f t="shared" si="8"/>
        <v>2.6988745807436751E-4</v>
      </c>
    </row>
    <row r="13" spans="1:24" x14ac:dyDescent="0.2">
      <c r="A13">
        <v>506.56399999999996</v>
      </c>
      <c r="B13">
        <v>2.6130200000000001</v>
      </c>
      <c r="C13" s="12">
        <f t="shared" si="0"/>
        <v>3.4573551354023225E-15</v>
      </c>
      <c r="D13" s="12">
        <f t="shared" si="1"/>
        <v>1.2487563921621248</v>
      </c>
      <c r="E13" s="12">
        <f t="shared" si="2"/>
        <v>5.7829878252149992E-8</v>
      </c>
      <c r="F13" s="12">
        <f t="shared" si="3"/>
        <v>0.18229135390956433</v>
      </c>
      <c r="G13" s="1">
        <f t="shared" si="4"/>
        <v>1.4130200000000002</v>
      </c>
      <c r="H13">
        <f t="shared" si="6"/>
        <v>1.4310478039015708</v>
      </c>
      <c r="I13">
        <f t="shared" si="7"/>
        <v>-1.2758350130621406E-2</v>
      </c>
      <c r="J13">
        <f t="shared" si="8"/>
        <v>3.2500171351348631E-4</v>
      </c>
    </row>
    <row r="14" spans="1:24" x14ac:dyDescent="0.2">
      <c r="A14">
        <v>509.06399999999996</v>
      </c>
      <c r="B14">
        <v>2.9180000000000001</v>
      </c>
      <c r="C14" s="12">
        <f t="shared" si="0"/>
        <v>2.1863871124475156E-14</v>
      </c>
      <c r="D14" s="12">
        <f t="shared" si="1"/>
        <v>1.5346840516139659</v>
      </c>
      <c r="E14" s="12">
        <f t="shared" si="2"/>
        <v>1.811217691023403E-7</v>
      </c>
      <c r="F14" s="12">
        <f t="shared" si="3"/>
        <v>0.19848603711966467</v>
      </c>
      <c r="G14" s="1">
        <f t="shared" si="4"/>
        <v>1.7180000000000002</v>
      </c>
      <c r="H14">
        <f t="shared" si="6"/>
        <v>1.7331702698554214</v>
      </c>
      <c r="I14">
        <f t="shared" si="7"/>
        <v>-8.8301919996631242E-3</v>
      </c>
      <c r="J14">
        <f t="shared" si="8"/>
        <v>2.3013708748630259E-4</v>
      </c>
    </row>
    <row r="15" spans="1:24" x14ac:dyDescent="0.2">
      <c r="A15">
        <v>511.56399999999996</v>
      </c>
      <c r="B15">
        <v>3.2760199999999999</v>
      </c>
      <c r="C15" s="12">
        <f t="shared" si="0"/>
        <v>1.3175719254408361E-13</v>
      </c>
      <c r="D15" s="12">
        <f t="shared" si="1"/>
        <v>1.8675969343058432</v>
      </c>
      <c r="E15" s="12">
        <f t="shared" si="2"/>
        <v>5.4685516455457735E-7</v>
      </c>
      <c r="F15" s="12">
        <f t="shared" si="3"/>
        <v>0.21574247364346577</v>
      </c>
      <c r="G15" s="1">
        <f t="shared" si="4"/>
        <v>2.0760199999999998</v>
      </c>
      <c r="H15">
        <f t="shared" si="6"/>
        <v>2.0833399548046052</v>
      </c>
      <c r="I15">
        <f t="shared" si="7"/>
        <v>-3.5259558215265056E-3</v>
      </c>
      <c r="J15">
        <f t="shared" si="8"/>
        <v>5.3581738341466485E-5</v>
      </c>
    </row>
    <row r="16" spans="1:24" x14ac:dyDescent="0.2">
      <c r="A16">
        <v>514.06399999999996</v>
      </c>
      <c r="B16">
        <v>3.6930800000000001</v>
      </c>
      <c r="C16" s="12">
        <f t="shared" si="0"/>
        <v>7.5663393059317439E-13</v>
      </c>
      <c r="D16" s="12">
        <f t="shared" si="1"/>
        <v>2.2504545246087191</v>
      </c>
      <c r="E16" s="12">
        <f t="shared" si="2"/>
        <v>1.5916855643399917E-6</v>
      </c>
      <c r="F16" s="12">
        <f t="shared" si="3"/>
        <v>0.23409015522458324</v>
      </c>
      <c r="G16" s="1">
        <f t="shared" si="4"/>
        <v>2.49308</v>
      </c>
      <c r="H16">
        <f t="shared" si="6"/>
        <v>2.4845462715196232</v>
      </c>
      <c r="I16">
        <f t="shared" si="7"/>
        <v>3.4229661624884931E-3</v>
      </c>
      <c r="J16">
        <f t="shared" si="8"/>
        <v>7.282452177679433E-5</v>
      </c>
    </row>
    <row r="17" spans="1:10" x14ac:dyDescent="0.2">
      <c r="A17">
        <v>516.56399999999996</v>
      </c>
      <c r="B17">
        <v>4.1603599999999998</v>
      </c>
      <c r="C17" s="12">
        <f t="shared" si="0"/>
        <v>4.1405830544751217E-12</v>
      </c>
      <c r="D17" s="12">
        <f t="shared" si="1"/>
        <v>2.6852223132077615</v>
      </c>
      <c r="E17" s="12">
        <f t="shared" si="2"/>
        <v>4.466070043245223E-6</v>
      </c>
      <c r="F17" s="12">
        <f t="shared" si="3"/>
        <v>0.25355515698577008</v>
      </c>
      <c r="G17" s="1">
        <f t="shared" si="4"/>
        <v>2.9603599999999997</v>
      </c>
      <c r="H17">
        <f t="shared" si="6"/>
        <v>2.9387819362677154</v>
      </c>
      <c r="I17">
        <f t="shared" si="7"/>
        <v>7.2889998960546072E-3</v>
      </c>
      <c r="J17">
        <f t="shared" si="8"/>
        <v>4.6561283443451932E-4</v>
      </c>
    </row>
    <row r="18" spans="1:10" x14ac:dyDescent="0.2">
      <c r="A18">
        <v>519.06399999999996</v>
      </c>
      <c r="B18">
        <v>4.6807800000000004</v>
      </c>
      <c r="C18" s="12">
        <f t="shared" si="0"/>
        <v>2.1592423758733943E-11</v>
      </c>
      <c r="D18" s="12">
        <f t="shared" si="1"/>
        <v>3.1725842943831286</v>
      </c>
      <c r="E18" s="12">
        <f t="shared" si="2"/>
        <v>1.2080282084352656E-5</v>
      </c>
      <c r="F18" s="12">
        <f t="shared" si="3"/>
        <v>0.27415965756654059</v>
      </c>
      <c r="G18" s="1">
        <f t="shared" si="4"/>
        <v>3.4807800000000002</v>
      </c>
      <c r="H18">
        <f t="shared" si="6"/>
        <v>3.4467560322533459</v>
      </c>
      <c r="I18">
        <f t="shared" si="7"/>
        <v>9.7748113200645491E-3</v>
      </c>
      <c r="J18">
        <f t="shared" si="8"/>
        <v>1.1576303812253709E-3</v>
      </c>
    </row>
    <row r="19" spans="1:10" x14ac:dyDescent="0.2">
      <c r="A19">
        <v>521.56399999999996</v>
      </c>
      <c r="B19">
        <v>5.23238</v>
      </c>
      <c r="C19" s="12">
        <f t="shared" si="0"/>
        <v>1.0730142661331206E-10</v>
      </c>
      <c r="D19" s="12">
        <f t="shared" si="1"/>
        <v>3.7116670312504572</v>
      </c>
      <c r="E19" s="12">
        <f t="shared" si="2"/>
        <v>3.1500098662290834E-5</v>
      </c>
      <c r="F19" s="12">
        <f t="shared" si="3"/>
        <v>0.29592145430200073</v>
      </c>
      <c r="G19" s="1">
        <f t="shared" si="4"/>
        <v>4.0323799999999999</v>
      </c>
      <c r="H19">
        <f t="shared" si="6"/>
        <v>4.0076199857584207</v>
      </c>
      <c r="I19">
        <f t="shared" si="7"/>
        <v>6.1402978493046642E-3</v>
      </c>
      <c r="J19">
        <f t="shared" si="8"/>
        <v>6.1305830524320201E-4</v>
      </c>
    </row>
    <row r="20" spans="1:10" x14ac:dyDescent="0.2">
      <c r="A20">
        <v>524.06399999999996</v>
      </c>
      <c r="B20">
        <v>5.8204500000000001</v>
      </c>
      <c r="C20" s="12">
        <f t="shared" si="0"/>
        <v>5.0812879245327973E-10</v>
      </c>
      <c r="D20" s="12">
        <f t="shared" si="1"/>
        <v>4.2997951489710351</v>
      </c>
      <c r="E20" s="12">
        <f t="shared" si="2"/>
        <v>7.9182652448285803E-5</v>
      </c>
      <c r="F20" s="12">
        <f t="shared" si="3"/>
        <v>0.31885347830753108</v>
      </c>
      <c r="G20" s="1">
        <f t="shared" si="4"/>
        <v>4.6204499999999999</v>
      </c>
      <c r="H20">
        <f t="shared" si="6"/>
        <v>4.6187278104391432</v>
      </c>
      <c r="I20">
        <f t="shared" si="7"/>
        <v>3.7273199815100055E-4</v>
      </c>
      <c r="J20">
        <f t="shared" si="8"/>
        <v>2.9659368835241049E-6</v>
      </c>
    </row>
    <row r="21" spans="1:10" x14ac:dyDescent="0.2">
      <c r="A21">
        <v>526.56399999999996</v>
      </c>
      <c r="B21">
        <v>6.4527799999999997</v>
      </c>
      <c r="C21" s="12">
        <f t="shared" si="0"/>
        <v>2.2930119574931871E-9</v>
      </c>
      <c r="D21" s="12">
        <f t="shared" si="1"/>
        <v>4.9322994794094539</v>
      </c>
      <c r="E21" s="12">
        <f t="shared" si="2"/>
        <v>1.9188077775259262E-4</v>
      </c>
      <c r="F21" s="12">
        <f t="shared" si="3"/>
        <v>0.34296331473464869</v>
      </c>
      <c r="G21" s="1">
        <f t="shared" si="4"/>
        <v>5.2527799999999996</v>
      </c>
      <c r="H21">
        <f t="shared" si="6"/>
        <v>5.275454677214868</v>
      </c>
      <c r="I21">
        <f t="shared" si="7"/>
        <v>-4.3167003405565228E-3</v>
      </c>
      <c r="J21">
        <f t="shared" si="8"/>
        <v>5.1414098679847622E-4</v>
      </c>
    </row>
    <row r="22" spans="1:10" x14ac:dyDescent="0.2">
      <c r="A22">
        <v>529.06399999999996</v>
      </c>
      <c r="B22">
        <v>7.13436</v>
      </c>
      <c r="C22" s="12">
        <f t="shared" si="0"/>
        <v>9.8605931825718016E-9</v>
      </c>
      <c r="D22" s="12">
        <f t="shared" si="1"/>
        <v>5.6023988963476734</v>
      </c>
      <c r="E22" s="12">
        <f t="shared" si="2"/>
        <v>4.4824575737154759E-4</v>
      </c>
      <c r="F22" s="12">
        <f t="shared" si="3"/>
        <v>0.36825273382027651</v>
      </c>
      <c r="G22" s="1">
        <f t="shared" si="4"/>
        <v>5.9343599999999999</v>
      </c>
      <c r="H22">
        <f t="shared" si="6"/>
        <v>5.9710998857859146</v>
      </c>
      <c r="I22">
        <f t="shared" si="7"/>
        <v>-6.1910443225410483E-3</v>
      </c>
      <c r="J22">
        <f t="shared" si="8"/>
        <v>1.3498192075620567E-3</v>
      </c>
    </row>
    <row r="23" spans="1:10" x14ac:dyDescent="0.2">
      <c r="A23">
        <v>531.56399999999996</v>
      </c>
      <c r="B23">
        <v>7.8658799999999998</v>
      </c>
      <c r="C23" s="12">
        <f t="shared" si="0"/>
        <v>4.0407685051039442E-8</v>
      </c>
      <c r="D23" s="12">
        <f t="shared" si="1"/>
        <v>6.3011748958331033</v>
      </c>
      <c r="E23" s="12">
        <f t="shared" si="2"/>
        <v>1.0094485725131773E-3</v>
      </c>
      <c r="F23" s="12">
        <f t="shared" si="3"/>
        <v>0.39471723865545177</v>
      </c>
      <c r="G23" s="1">
        <f t="shared" si="4"/>
        <v>6.6658799999999996</v>
      </c>
      <c r="H23">
        <f t="shared" si="6"/>
        <v>6.6969016234687535</v>
      </c>
      <c r="I23">
        <f t="shared" si="7"/>
        <v>-4.6537926678478945E-3</v>
      </c>
      <c r="J23">
        <f t="shared" si="8"/>
        <v>9.6234112263714417E-4</v>
      </c>
    </row>
    <row r="24" spans="1:10" x14ac:dyDescent="0.2">
      <c r="A24">
        <v>534.06399999999996</v>
      </c>
      <c r="B24">
        <v>8.63659</v>
      </c>
      <c r="C24" s="12">
        <f t="shared" si="0"/>
        <v>1.5779349893822422E-7</v>
      </c>
      <c r="D24" s="12">
        <f t="shared" si="1"/>
        <v>7.0176540852891751</v>
      </c>
      <c r="E24" s="12">
        <f t="shared" si="2"/>
        <v>2.191469858715852E-3</v>
      </c>
      <c r="F24" s="12">
        <f t="shared" si="3"/>
        <v>0.42234563584111073</v>
      </c>
      <c r="G24" s="1">
        <f t="shared" si="4"/>
        <v>7.4365899999999998</v>
      </c>
      <c r="H24">
        <f t="shared" si="6"/>
        <v>7.4421913487825009</v>
      </c>
      <c r="I24">
        <f t="shared" si="7"/>
        <v>-7.5321468341014769E-4</v>
      </c>
      <c r="J24">
        <f t="shared" si="8"/>
        <v>3.1375108183226216E-5</v>
      </c>
    </row>
    <row r="25" spans="1:10" x14ac:dyDescent="0.2">
      <c r="A25">
        <v>536.56399999999996</v>
      </c>
      <c r="B25">
        <v>9.4195200000000003</v>
      </c>
      <c r="C25" s="12">
        <f t="shared" si="0"/>
        <v>5.8718972739613155E-7</v>
      </c>
      <c r="D25" s="12">
        <f t="shared" si="1"/>
        <v>7.7390080234063126</v>
      </c>
      <c r="E25" s="12">
        <f t="shared" si="2"/>
        <v>4.5863806697551629E-3</v>
      </c>
      <c r="F25" s="12">
        <f t="shared" si="3"/>
        <v>0.45111963536929622</v>
      </c>
      <c r="G25" s="1">
        <f t="shared" si="4"/>
        <v>8.219520000000001</v>
      </c>
      <c r="H25">
        <f t="shared" si="6"/>
        <v>8.1947146266350916</v>
      </c>
      <c r="I25">
        <f t="shared" si="7"/>
        <v>3.0178615496901763E-3</v>
      </c>
      <c r="J25">
        <f t="shared" si="8"/>
        <v>6.1530654777255673E-4</v>
      </c>
    </row>
    <row r="26" spans="1:10" x14ac:dyDescent="0.2">
      <c r="A26">
        <v>539.06399999999996</v>
      </c>
      <c r="B26">
        <v>10.18515</v>
      </c>
      <c r="C26" s="12">
        <f t="shared" si="0"/>
        <v>2.0822458199511693E-6</v>
      </c>
      <c r="D26" s="12">
        <f t="shared" si="1"/>
        <v>8.450872577214616</v>
      </c>
      <c r="E26" s="12">
        <f t="shared" si="2"/>
        <v>9.2531156007761954E-3</v>
      </c>
      <c r="F26" s="12">
        <f t="shared" si="3"/>
        <v>0.48101348615990674</v>
      </c>
      <c r="G26" s="1">
        <f t="shared" si="4"/>
        <v>8.9851500000000009</v>
      </c>
      <c r="H26">
        <f t="shared" si="6"/>
        <v>8.9411412612211176</v>
      </c>
      <c r="I26">
        <f t="shared" si="7"/>
        <v>4.8979414677421326E-3</v>
      </c>
      <c r="J26">
        <f t="shared" si="8"/>
        <v>1.9367690889079804E-3</v>
      </c>
    </row>
    <row r="27" spans="1:10" x14ac:dyDescent="0.2">
      <c r="A27">
        <v>541.56399999999996</v>
      </c>
      <c r="B27">
        <v>10.910030000000001</v>
      </c>
      <c r="C27" s="12">
        <f t="shared" si="0"/>
        <v>7.0363876157634365E-6</v>
      </c>
      <c r="D27" s="12">
        <f t="shared" si="1"/>
        <v>9.1377806073909493</v>
      </c>
      <c r="E27" s="12">
        <f t="shared" si="2"/>
        <v>1.7996546400850119E-2</v>
      </c>
      <c r="F27" s="12">
        <f t="shared" si="3"/>
        <v>0.51199365368869887</v>
      </c>
      <c r="G27" s="1">
        <f t="shared" si="4"/>
        <v>9.7100300000000015</v>
      </c>
      <c r="H27">
        <f t="shared" si="6"/>
        <v>9.6677778438681141</v>
      </c>
      <c r="I27">
        <f t="shared" si="7"/>
        <v>4.3513929546960583E-3</v>
      </c>
      <c r="J27">
        <f t="shared" si="8"/>
        <v>1.7852446977933878E-3</v>
      </c>
    </row>
    <row r="28" spans="1:10" x14ac:dyDescent="0.2">
      <c r="A28">
        <v>544.06399999999996</v>
      </c>
      <c r="B28">
        <v>11.59389</v>
      </c>
      <c r="C28" s="12">
        <f t="shared" si="0"/>
        <v>2.2658529377616428E-5</v>
      </c>
      <c r="D28" s="12">
        <f t="shared" si="1"/>
        <v>9.7836930015543047</v>
      </c>
      <c r="E28" s="12">
        <f t="shared" si="2"/>
        <v>3.3742219485028251E-2</v>
      </c>
      <c r="F28" s="12">
        <f t="shared" si="3"/>
        <v>0.54401854605547362</v>
      </c>
      <c r="G28" s="1">
        <f t="shared" si="4"/>
        <v>10.393890000000001</v>
      </c>
      <c r="H28">
        <f t="shared" si="6"/>
        <v>10.361476425624184</v>
      </c>
      <c r="I28">
        <f t="shared" si="7"/>
        <v>3.118521975489087E-3</v>
      </c>
      <c r="J28">
        <f t="shared" si="8"/>
        <v>1.0506398038165729E-3</v>
      </c>
    </row>
    <row r="29" spans="1:10" x14ac:dyDescent="0.2">
      <c r="A29">
        <v>546.56399999999996</v>
      </c>
      <c r="B29">
        <v>12.210929999999999</v>
      </c>
      <c r="C29" s="12">
        <f t="shared" si="0"/>
        <v>6.9530906198929704E-5</v>
      </c>
      <c r="D29" s="12">
        <f t="shared" si="1"/>
        <v>10.372604608947141</v>
      </c>
      <c r="E29" s="12">
        <f t="shared" si="2"/>
        <v>6.0987581946891606E-2</v>
      </c>
      <c r="F29" s="12">
        <f t="shared" si="3"/>
        <v>0.57703829465726941</v>
      </c>
      <c r="G29" s="1">
        <f t="shared" si="4"/>
        <v>11.01093</v>
      </c>
      <c r="H29">
        <f t="shared" si="6"/>
        <v>11.0107000164575</v>
      </c>
      <c r="I29">
        <f t="shared" si="7"/>
        <v>2.0886840848132085E-5</v>
      </c>
      <c r="J29">
        <f t="shared" si="8"/>
        <v>5.2892429820813905E-8</v>
      </c>
    </row>
    <row r="30" spans="1:10" x14ac:dyDescent="0.2">
      <c r="A30">
        <v>549.06399999999996</v>
      </c>
      <c r="B30">
        <v>12.78589</v>
      </c>
      <c r="C30" s="12">
        <f t="shared" si="0"/>
        <v>2.0332382302521015E-4</v>
      </c>
      <c r="D30" s="12">
        <f t="shared" si="1"/>
        <v>10.889194293888078</v>
      </c>
      <c r="E30" s="12">
        <f t="shared" si="2"/>
        <v>0.10626554557522917</v>
      </c>
      <c r="F30" s="12">
        <f t="shared" si="3"/>
        <v>0.61099459534638045</v>
      </c>
      <c r="G30" s="1">
        <f t="shared" si="4"/>
        <v>11.585890000000001</v>
      </c>
      <c r="H30">
        <f t="shared" si="6"/>
        <v>11.606657758632712</v>
      </c>
      <c r="I30">
        <f t="shared" si="7"/>
        <v>-1.7925043853093303E-3</v>
      </c>
      <c r="J30">
        <f t="shared" si="8"/>
        <v>4.3129979862656381E-4</v>
      </c>
    </row>
    <row r="31" spans="1:10" x14ac:dyDescent="0.2">
      <c r="A31">
        <v>551.56399999999996</v>
      </c>
      <c r="B31">
        <v>13.304650000000001</v>
      </c>
      <c r="C31" s="12">
        <f t="shared" si="0"/>
        <v>5.6658210201406239E-4</v>
      </c>
      <c r="D31" s="12">
        <f t="shared" si="1"/>
        <v>11.319482884221408</v>
      </c>
      <c r="E31" s="12">
        <f t="shared" si="2"/>
        <v>0.17849531881244804</v>
      </c>
      <c r="F31" s="12">
        <f t="shared" si="3"/>
        <v>0.64582061556516646</v>
      </c>
      <c r="G31" s="1">
        <f t="shared" si="4"/>
        <v>12.104650000000001</v>
      </c>
      <c r="H31">
        <f t="shared" si="6"/>
        <v>12.144365400701037</v>
      </c>
      <c r="I31">
        <f t="shared" si="7"/>
        <v>-3.2810036391829646E-3</v>
      </c>
      <c r="J31">
        <f t="shared" si="8"/>
        <v>1.5773130528438568E-3</v>
      </c>
    </row>
    <row r="32" spans="1:10" x14ac:dyDescent="0.2">
      <c r="A32">
        <v>554.06399999999996</v>
      </c>
      <c r="B32">
        <v>13.78528</v>
      </c>
      <c r="C32" s="12">
        <f t="shared" si="0"/>
        <v>1.5045327389822442E-3</v>
      </c>
      <c r="D32" s="12">
        <f t="shared" si="1"/>
        <v>11.651459880068082</v>
      </c>
      <c r="E32" s="12">
        <f t="shared" si="2"/>
        <v>0.2890310352686109</v>
      </c>
      <c r="F32" s="12">
        <f t="shared" si="3"/>
        <v>0.68144097245864688</v>
      </c>
      <c r="G32" s="1">
        <f t="shared" si="4"/>
        <v>12.585280000000001</v>
      </c>
      <c r="H32">
        <f t="shared" si="6"/>
        <v>12.623436420534322</v>
      </c>
      <c r="I32">
        <f t="shared" si="7"/>
        <v>-3.0318292905935347E-3</v>
      </c>
      <c r="J32">
        <f t="shared" si="8"/>
        <v>1.4559124279919533E-3</v>
      </c>
    </row>
    <row r="33" spans="1:24" x14ac:dyDescent="0.2">
      <c r="A33">
        <v>556.56399999999996</v>
      </c>
      <c r="B33">
        <v>14.217040000000001</v>
      </c>
      <c r="C33" s="12">
        <f t="shared" si="0"/>
        <v>3.8071907854794712E-3</v>
      </c>
      <c r="D33" s="12">
        <f t="shared" si="1"/>
        <v>11.875639833985302</v>
      </c>
      <c r="E33" s="12">
        <f t="shared" si="2"/>
        <v>0.45117540732224409</v>
      </c>
      <c r="F33" s="12">
        <f t="shared" si="3"/>
        <v>0.71777178637337469</v>
      </c>
      <c r="G33" s="1">
        <f t="shared" si="4"/>
        <v>13.017040000000001</v>
      </c>
      <c r="H33">
        <f t="shared" si="6"/>
        <v>13.048394218466401</v>
      </c>
      <c r="I33">
        <f t="shared" si="7"/>
        <v>-2.4087057016340943E-3</v>
      </c>
      <c r="J33">
        <f t="shared" si="8"/>
        <v>9.8308701563868078E-4</v>
      </c>
    </row>
    <row r="34" spans="1:24" x14ac:dyDescent="0.2">
      <c r="A34">
        <v>559.06399999999996</v>
      </c>
      <c r="B34">
        <v>14.61256</v>
      </c>
      <c r="C34" s="12">
        <f t="shared" ref="C34:C65" si="10">$M$3*EXP(-0.5*(A34-$N$3)^2/$O$3^2)</f>
        <v>9.180616492724428E-3</v>
      </c>
      <c r="D34" s="12">
        <f t="shared" ref="D34:D65" si="11">$P$3*EXP(-0.5*(A34-$Q$3)^2/$R$3^2)</f>
        <v>11.985512473410367</v>
      </c>
      <c r="E34" s="12">
        <f t="shared" ref="E34:E65" si="12">$V$3*EXP(-0.5*(A34-$W$3)^2/$X$3^2)</f>
        <v>0.67893727461574094</v>
      </c>
      <c r="F34" s="12">
        <f t="shared" ref="F34:F65" si="13">$S$3*EXP(-0.5*(A34-$T$3)^2/$U$3^2)</f>
        <v>0.75472081346055586</v>
      </c>
      <c r="G34" s="1">
        <f t="shared" ref="G34:G65" si="14">B34-1.2</f>
        <v>13.412560000000001</v>
      </c>
      <c r="H34">
        <f t="shared" si="6"/>
        <v>13.428351177979389</v>
      </c>
      <c r="I34">
        <f t="shared" si="7"/>
        <v>-1.1773425788505537E-3</v>
      </c>
      <c r="J34">
        <f t="shared" si="8"/>
        <v>2.4936130197670159E-4</v>
      </c>
    </row>
    <row r="35" spans="1:24" x14ac:dyDescent="0.2">
      <c r="A35">
        <v>561.56399999999996</v>
      </c>
      <c r="B35">
        <v>14.98545</v>
      </c>
      <c r="C35" s="12">
        <f t="shared" si="10"/>
        <v>2.1096152572055299E-2</v>
      </c>
      <c r="D35" s="12">
        <f t="shared" si="11"/>
        <v>11.977856766164502</v>
      </c>
      <c r="E35" s="12">
        <f t="shared" si="12"/>
        <v>0.98491143414133553</v>
      </c>
      <c r="F35" s="12">
        <f t="shared" si="13"/>
        <v>0.79218766031827792</v>
      </c>
      <c r="G35" s="1">
        <f t="shared" si="14"/>
        <v>13.785450000000001</v>
      </c>
      <c r="H35">
        <f t="shared" si="6"/>
        <v>13.776052013196169</v>
      </c>
      <c r="I35">
        <f t="shared" si="7"/>
        <v>6.8173231949855933E-4</v>
      </c>
      <c r="J35">
        <f t="shared" si="8"/>
        <v>8.8322155964989417E-5</v>
      </c>
    </row>
    <row r="36" spans="1:24" x14ac:dyDescent="0.2">
      <c r="A36">
        <v>564.06399999999996</v>
      </c>
      <c r="B36">
        <v>15.3347</v>
      </c>
      <c r="C36" s="12">
        <f t="shared" si="10"/>
        <v>4.6195415385683641E-2</v>
      </c>
      <c r="D36" s="12">
        <f t="shared" si="11"/>
        <v>11.852897787221105</v>
      </c>
      <c r="E36" s="12">
        <f t="shared" si="12"/>
        <v>1.3773616888582272</v>
      </c>
      <c r="F36" s="12">
        <f t="shared" si="13"/>
        <v>0.83006408273946275</v>
      </c>
      <c r="G36" s="1">
        <f t="shared" si="14"/>
        <v>14.1347</v>
      </c>
      <c r="H36">
        <f t="shared" si="6"/>
        <v>14.10651897420448</v>
      </c>
      <c r="I36">
        <f t="shared" si="7"/>
        <v>1.9937477127579925E-3</v>
      </c>
      <c r="J36">
        <f t="shared" si="8"/>
        <v>7.9417021488778603E-4</v>
      </c>
    </row>
    <row r="37" spans="1:24" x14ac:dyDescent="0.2">
      <c r="A37">
        <v>566.56399999999996</v>
      </c>
      <c r="B37">
        <v>15.674630000000001</v>
      </c>
      <c r="C37" s="12">
        <f t="shared" si="10"/>
        <v>9.6395931060863124E-2</v>
      </c>
      <c r="D37" s="12">
        <f t="shared" si="11"/>
        <v>11.614295726196316</v>
      </c>
      <c r="E37" s="12">
        <f t="shared" si="12"/>
        <v>1.8568726161912297</v>
      </c>
      <c r="F37" s="12">
        <f t="shared" si="13"/>
        <v>0.86823436968812506</v>
      </c>
      <c r="G37" s="1">
        <f t="shared" si="14"/>
        <v>14.474630000000001</v>
      </c>
      <c r="H37">
        <f t="shared" si="6"/>
        <v>14.435798643136533</v>
      </c>
      <c r="I37">
        <f t="shared" si="7"/>
        <v>2.6827184434744522E-3</v>
      </c>
      <c r="J37">
        <f t="shared" si="8"/>
        <v>1.507874275858051E-3</v>
      </c>
    </row>
    <row r="38" spans="1:24" x14ac:dyDescent="0.2">
      <c r="A38">
        <v>569.06399999999996</v>
      </c>
      <c r="B38">
        <v>16.016940000000002</v>
      </c>
      <c r="C38" s="12">
        <f t="shared" si="10"/>
        <v>0.19168261923876959</v>
      </c>
      <c r="D38" s="12">
        <f t="shared" si="11"/>
        <v>11.268967784724886</v>
      </c>
      <c r="E38" s="12">
        <f t="shared" si="12"/>
        <v>2.4132344545638271</v>
      </c>
      <c r="F38" s="12">
        <f t="shared" si="13"/>
        <v>0.90657581261790365</v>
      </c>
      <c r="G38" s="1">
        <f t="shared" si="14"/>
        <v>14.816940000000002</v>
      </c>
      <c r="H38">
        <f t="shared" si="6"/>
        <v>14.780460671145386</v>
      </c>
      <c r="I38">
        <f t="shared" si="7"/>
        <v>2.4620015235680475E-3</v>
      </c>
      <c r="J38">
        <f t="shared" si="8"/>
        <v>1.3307414336832454E-3</v>
      </c>
    </row>
    <row r="39" spans="1:24" x14ac:dyDescent="0.2">
      <c r="A39">
        <v>571.56399999999996</v>
      </c>
      <c r="B39">
        <v>16.371379999999998</v>
      </c>
      <c r="C39" s="12">
        <f t="shared" si="10"/>
        <v>0.36322102093547209</v>
      </c>
      <c r="D39" s="12">
        <f t="shared" si="11"/>
        <v>10.826755057158261</v>
      </c>
      <c r="E39" s="12">
        <f t="shared" si="12"/>
        <v>3.0234320736175713</v>
      </c>
      <c r="F39" s="12">
        <f t="shared" si="13"/>
        <v>0.94495925918658652</v>
      </c>
      <c r="G39" s="1">
        <f t="shared" si="14"/>
        <v>15.171379999999999</v>
      </c>
      <c r="H39">
        <f t="shared" si="6"/>
        <v>15.158367410897888</v>
      </c>
      <c r="I39">
        <f t="shared" si="7"/>
        <v>8.5770635908604851E-4</v>
      </c>
      <c r="J39">
        <f t="shared" si="8"/>
        <v>1.6932747514037522E-4</v>
      </c>
    </row>
    <row r="40" spans="1:24" x14ac:dyDescent="0.2">
      <c r="A40">
        <v>574.06399999999996</v>
      </c>
      <c r="B40">
        <v>16.775700000000001</v>
      </c>
      <c r="C40" s="12">
        <f t="shared" si="10"/>
        <v>0.65587854016593161</v>
      </c>
      <c r="D40" s="12">
        <f t="shared" si="11"/>
        <v>10.299956779943635</v>
      </c>
      <c r="E40" s="12">
        <f t="shared" si="12"/>
        <v>3.6516084851811232</v>
      </c>
      <c r="F40" s="12">
        <f t="shared" si="13"/>
        <v>0.98324974932296216</v>
      </c>
      <c r="G40" s="1">
        <f t="shared" si="14"/>
        <v>15.575700000000001</v>
      </c>
      <c r="H40">
        <f t="shared" si="6"/>
        <v>15.590693554613651</v>
      </c>
      <c r="I40">
        <f t="shared" si="7"/>
        <v>-9.6262476894455498E-4</v>
      </c>
      <c r="J40">
        <f t="shared" si="8"/>
        <v>2.2480667995249641E-4</v>
      </c>
    </row>
    <row r="41" spans="1:24" x14ac:dyDescent="0.2">
      <c r="A41">
        <v>576.56399999999996</v>
      </c>
      <c r="B41">
        <v>17.267150000000001</v>
      </c>
      <c r="C41" s="12">
        <f t="shared" si="10"/>
        <v>1.1286000751144758</v>
      </c>
      <c r="D41" s="12">
        <f t="shared" si="11"/>
        <v>9.7027626992525509</v>
      </c>
      <c r="E41" s="12">
        <f t="shared" si="12"/>
        <v>4.251591129142593</v>
      </c>
      <c r="F41" s="12">
        <f t="shared" si="13"/>
        <v>1.0213072304836583</v>
      </c>
      <c r="G41" s="1">
        <f t="shared" si="14"/>
        <v>16.067150000000002</v>
      </c>
      <c r="H41">
        <f t="shared" si="6"/>
        <v>16.104261133993276</v>
      </c>
      <c r="I41">
        <f t="shared" si="7"/>
        <v>-2.3097521335939844E-3</v>
      </c>
      <c r="J41">
        <f t="shared" si="8"/>
        <v>1.377236266266781E-3</v>
      </c>
    </row>
    <row r="42" spans="1:24" x14ac:dyDescent="0.2">
      <c r="A42">
        <v>579.06399999999996</v>
      </c>
      <c r="B42">
        <v>17.894690000000001</v>
      </c>
      <c r="C42" s="12">
        <f t="shared" si="10"/>
        <v>1.8506356978411793</v>
      </c>
      <c r="D42" s="12">
        <f t="shared" si="11"/>
        <v>9.0506200697942774</v>
      </c>
      <c r="E42" s="12">
        <f t="shared" si="12"/>
        <v>4.7720179643070377</v>
      </c>
      <c r="F42" s="12">
        <f t="shared" si="13"/>
        <v>1.0589873478146461</v>
      </c>
      <c r="G42" s="1">
        <f t="shared" si="14"/>
        <v>16.694690000000001</v>
      </c>
      <c r="H42">
        <f t="shared" si="6"/>
        <v>16.732261079757141</v>
      </c>
      <c r="I42">
        <f t="shared" si="7"/>
        <v>-2.2504808269659007E-3</v>
      </c>
      <c r="J42">
        <f t="shared" si="8"/>
        <v>1.4115860341173268E-3</v>
      </c>
    </row>
    <row r="43" spans="1:24" x14ac:dyDescent="0.2">
      <c r="A43">
        <v>581.56399999999996</v>
      </c>
      <c r="B43">
        <v>18.69031</v>
      </c>
      <c r="C43" s="12">
        <f t="shared" si="10"/>
        <v>2.8917850125883433</v>
      </c>
      <c r="D43" s="12">
        <f t="shared" si="11"/>
        <v>8.3595745550467111</v>
      </c>
      <c r="E43" s="12">
        <f t="shared" si="12"/>
        <v>5.1634020231143465</v>
      </c>
      <c r="F43" s="12">
        <f t="shared" si="13"/>
        <v>1.0961423038225657</v>
      </c>
      <c r="G43" s="1">
        <f t="shared" si="14"/>
        <v>17.490310000000001</v>
      </c>
      <c r="H43">
        <f t="shared" si="6"/>
        <v>17.510903894571967</v>
      </c>
      <c r="I43">
        <f t="shared" si="7"/>
        <v>-1.1774459441808971E-3</v>
      </c>
      <c r="J43">
        <f t="shared" si="8"/>
        <v>4.2410849364127486E-4</v>
      </c>
    </row>
    <row r="44" spans="1:24" ht="18.95" customHeight="1" x14ac:dyDescent="0.2">
      <c r="A44">
        <v>584.06399999999996</v>
      </c>
      <c r="B44">
        <v>19.66657</v>
      </c>
      <c r="C44" s="12">
        <f t="shared" si="10"/>
        <v>4.3060124065337746</v>
      </c>
      <c r="D44" s="12">
        <f t="shared" si="11"/>
        <v>7.6456239462266993</v>
      </c>
      <c r="E44" s="12">
        <f t="shared" si="12"/>
        <v>5.3858357440889426</v>
      </c>
      <c r="F44" s="12">
        <f t="shared" si="13"/>
        <v>1.1326217810832728</v>
      </c>
      <c r="G44" s="1">
        <f t="shared" si="14"/>
        <v>18.466570000000001</v>
      </c>
      <c r="H44">
        <f t="shared" si="6"/>
        <v>18.47009387793269</v>
      </c>
      <c r="I44">
        <f t="shared" si="7"/>
        <v>-1.9082471366851562E-4</v>
      </c>
      <c r="J44">
        <f t="shared" si="8"/>
        <v>1.2417715684496734E-5</v>
      </c>
      <c r="T44" s="21" t="s">
        <v>14</v>
      </c>
      <c r="U44" s="21"/>
      <c r="V44" s="21"/>
      <c r="W44" s="21"/>
      <c r="X44" s="21"/>
    </row>
    <row r="45" spans="1:24" x14ac:dyDescent="0.2">
      <c r="A45">
        <v>586.56399999999996</v>
      </c>
      <c r="B45">
        <v>20.844989999999999</v>
      </c>
      <c r="C45" s="12">
        <f t="shared" si="10"/>
        <v>6.1101061878299578</v>
      </c>
      <c r="D45" s="12">
        <f t="shared" si="11"/>
        <v>6.9241203488579988</v>
      </c>
      <c r="E45" s="12">
        <f t="shared" si="12"/>
        <v>5.415687057829647</v>
      </c>
      <c r="F45" s="12">
        <f t="shared" si="13"/>
        <v>1.168273920487499</v>
      </c>
      <c r="G45" s="1">
        <f t="shared" si="14"/>
        <v>19.64499</v>
      </c>
      <c r="H45">
        <f t="shared" si="6"/>
        <v>19.618187515005104</v>
      </c>
      <c r="I45">
        <f t="shared" si="7"/>
        <v>1.364342002459446E-3</v>
      </c>
      <c r="J45">
        <f t="shared" si="8"/>
        <v>7.1837320190161404E-4</v>
      </c>
      <c r="T45" s="2" t="s">
        <v>15</v>
      </c>
    </row>
    <row r="46" spans="1:24" x14ac:dyDescent="0.2">
      <c r="A46">
        <v>589.06399999999996</v>
      </c>
      <c r="B46">
        <v>22.157080000000001</v>
      </c>
      <c r="C46" s="12">
        <f t="shared" si="10"/>
        <v>8.2620238819245415</v>
      </c>
      <c r="D46" s="12">
        <f t="shared" si="11"/>
        <v>6.2092507592911028</v>
      </c>
      <c r="E46" s="12">
        <f t="shared" si="12"/>
        <v>5.2497341458176869</v>
      </c>
      <c r="F46" s="12">
        <f t="shared" si="13"/>
        <v>1.2029463465645454</v>
      </c>
      <c r="G46" s="1">
        <f t="shared" si="14"/>
        <v>20.957080000000001</v>
      </c>
      <c r="H46">
        <f t="shared" si="6"/>
        <v>20.923955133597875</v>
      </c>
      <c r="I46">
        <f t="shared" si="7"/>
        <v>1.5806050462242819E-3</v>
      </c>
      <c r="J46">
        <f t="shared" si="8"/>
        <v>1.0972567741586942E-3</v>
      </c>
    </row>
    <row r="47" spans="1:24" x14ac:dyDescent="0.2">
      <c r="A47">
        <v>591.56399999999996</v>
      </c>
      <c r="B47">
        <v>23.533380000000001</v>
      </c>
      <c r="C47" s="12">
        <f t="shared" si="10"/>
        <v>10.646046064206343</v>
      </c>
      <c r="D47" s="12">
        <f t="shared" si="11"/>
        <v>5.5136184259244345</v>
      </c>
      <c r="E47" s="12">
        <f t="shared" si="12"/>
        <v>4.9057380358153067</v>
      </c>
      <c r="F47" s="12">
        <f t="shared" si="13"/>
        <v>1.2364872305522596</v>
      </c>
      <c r="G47" s="1">
        <f t="shared" si="14"/>
        <v>22.333380000000002</v>
      </c>
      <c r="H47">
        <f t="shared" si="6"/>
        <v>22.301889756498348</v>
      </c>
      <c r="I47">
        <f t="shared" si="7"/>
        <v>1.41000795677386E-3</v>
      </c>
      <c r="J47">
        <f t="shared" si="8"/>
        <v>9.9163543579347405E-4</v>
      </c>
    </row>
    <row r="48" spans="1:24" x14ac:dyDescent="0.2">
      <c r="A48">
        <v>594.06399999999996</v>
      </c>
      <c r="B48">
        <v>24.823460000000001</v>
      </c>
      <c r="C48" s="12">
        <f t="shared" si="10"/>
        <v>13.07237334900946</v>
      </c>
      <c r="D48" s="12">
        <f t="shared" si="11"/>
        <v>4.8479388360161657</v>
      </c>
      <c r="E48" s="12">
        <f t="shared" si="12"/>
        <v>4.4193122602254586</v>
      </c>
      <c r="F48" s="12">
        <f t="shared" si="13"/>
        <v>1.268746381112029</v>
      </c>
      <c r="G48" s="1">
        <f t="shared" si="14"/>
        <v>23.623460000000001</v>
      </c>
      <c r="H48">
        <f t="shared" si="6"/>
        <v>23.608370826363114</v>
      </c>
      <c r="I48">
        <f t="shared" si="7"/>
        <v>6.3873681657503447E-4</v>
      </c>
      <c r="J48">
        <f t="shared" si="8"/>
        <v>2.2768316104414572E-4</v>
      </c>
    </row>
    <row r="49" spans="1:10" x14ac:dyDescent="0.2">
      <c r="A49">
        <v>596.56399999999996</v>
      </c>
      <c r="B49">
        <v>25.855989999999998</v>
      </c>
      <c r="C49" s="12">
        <f t="shared" si="10"/>
        <v>15.296242204065093</v>
      </c>
      <c r="D49" s="12">
        <f t="shared" si="11"/>
        <v>4.2208553931264046</v>
      </c>
      <c r="E49" s="12">
        <f t="shared" si="12"/>
        <v>3.8378528383327972</v>
      </c>
      <c r="F49" s="12">
        <f t="shared" si="13"/>
        <v>1.2995763519367396</v>
      </c>
      <c r="G49" s="1">
        <f t="shared" si="14"/>
        <v>24.655989999999999</v>
      </c>
      <c r="H49">
        <f t="shared" si="6"/>
        <v>24.654526787461034</v>
      </c>
      <c r="I49">
        <f t="shared" si="7"/>
        <v>5.9345114066208995E-5</v>
      </c>
      <c r="J49">
        <f t="shared" si="8"/>
        <v>2.140990934185304E-6</v>
      </c>
    </row>
    <row r="50" spans="1:10" x14ac:dyDescent="0.2">
      <c r="A50">
        <v>599.06399999999996</v>
      </c>
      <c r="B50">
        <v>26.415199999999999</v>
      </c>
      <c r="C50" s="12">
        <f t="shared" si="10"/>
        <v>17.056081691311405</v>
      </c>
      <c r="D50" s="12">
        <f t="shared" si="11"/>
        <v>3.6388716018175837</v>
      </c>
      <c r="E50" s="12">
        <f t="shared" si="12"/>
        <v>3.2129594133903945</v>
      </c>
      <c r="F50" s="12">
        <f t="shared" si="13"/>
        <v>1.3288335549815857</v>
      </c>
      <c r="G50" s="1">
        <f t="shared" si="14"/>
        <v>25.215199999999999</v>
      </c>
      <c r="H50">
        <f t="shared" si="6"/>
        <v>25.236746261500969</v>
      </c>
      <c r="I50">
        <f t="shared" si="7"/>
        <v>-8.5449496735973411E-4</v>
      </c>
      <c r="J50">
        <f t="shared" si="8"/>
        <v>4.6424138466814608E-4</v>
      </c>
    </row>
    <row r="51" spans="1:10" x14ac:dyDescent="0.2">
      <c r="A51">
        <v>601.56399999999996</v>
      </c>
      <c r="B51">
        <v>26.338999999999999</v>
      </c>
      <c r="C51" s="12">
        <f t="shared" si="10"/>
        <v>18.123329652931023</v>
      </c>
      <c r="D51" s="12">
        <f t="shared" si="11"/>
        <v>3.1063894795207156</v>
      </c>
      <c r="E51" s="12">
        <f t="shared" si="12"/>
        <v>2.5930175385229224</v>
      </c>
      <c r="F51" s="12">
        <f t="shared" si="13"/>
        <v>1.3563793676743163</v>
      </c>
      <c r="G51" s="1">
        <f t="shared" si="14"/>
        <v>25.138999999999999</v>
      </c>
      <c r="H51">
        <f t="shared" si="6"/>
        <v>25.179116038648978</v>
      </c>
      <c r="I51">
        <f t="shared" si="7"/>
        <v>-1.5957690699303275E-3</v>
      </c>
      <c r="J51">
        <f t="shared" si="8"/>
        <v>1.609296556886337E-3</v>
      </c>
    </row>
    <row r="52" spans="1:10" x14ac:dyDescent="0.2">
      <c r="A52">
        <v>604.06399999999996</v>
      </c>
      <c r="B52">
        <v>25.533239999999999</v>
      </c>
      <c r="C52" s="12">
        <f t="shared" si="10"/>
        <v>18.351050048232178</v>
      </c>
      <c r="D52" s="12">
        <f t="shared" si="11"/>
        <v>2.62583842012834</v>
      </c>
      <c r="E52" s="12">
        <f t="shared" si="12"/>
        <v>2.0173858110937339</v>
      </c>
      <c r="F52" s="12">
        <f t="shared" si="13"/>
        <v>1.3820812222427947</v>
      </c>
      <c r="G52" s="1">
        <f t="shared" si="14"/>
        <v>24.33324</v>
      </c>
      <c r="H52">
        <f t="shared" si="6"/>
        <v>24.376355501697049</v>
      </c>
      <c r="I52">
        <f t="shared" si="7"/>
        <v>-1.7718767289949299E-3</v>
      </c>
      <c r="J52">
        <f t="shared" si="8"/>
        <v>1.8589464865881994E-3</v>
      </c>
    </row>
    <row r="53" spans="1:10" x14ac:dyDescent="0.2">
      <c r="A53">
        <v>606.56399999999996</v>
      </c>
      <c r="B53">
        <v>24.00328</v>
      </c>
      <c r="C53" s="12">
        <f t="shared" si="10"/>
        <v>17.707125123407138</v>
      </c>
      <c r="D53" s="12">
        <f t="shared" si="11"/>
        <v>2.1978750901635924</v>
      </c>
      <c r="E53" s="12">
        <f t="shared" si="12"/>
        <v>1.5130586500266476</v>
      </c>
      <c r="F53" s="12">
        <f t="shared" si="13"/>
        <v>1.4058136652409954</v>
      </c>
      <c r="G53" s="1">
        <f t="shared" si="14"/>
        <v>22.803280000000001</v>
      </c>
      <c r="H53">
        <f t="shared" si="6"/>
        <v>22.823872528838372</v>
      </c>
      <c r="I53">
        <f t="shared" si="7"/>
        <v>-9.0305117677680748E-4</v>
      </c>
      <c r="J53">
        <f t="shared" si="8"/>
        <v>4.2405224395914283E-4</v>
      </c>
    </row>
    <row r="54" spans="1:10" x14ac:dyDescent="0.2">
      <c r="A54">
        <v>609.06399999999996</v>
      </c>
      <c r="B54">
        <v>21.823149999999998</v>
      </c>
      <c r="C54" s="12">
        <f t="shared" si="10"/>
        <v>16.281686923472311</v>
      </c>
      <c r="D54" s="12">
        <f t="shared" si="11"/>
        <v>1.8216331969497579</v>
      </c>
      <c r="E54" s="12">
        <f t="shared" si="12"/>
        <v>1.0939711183784879</v>
      </c>
      <c r="F54" s="12">
        <f t="shared" si="13"/>
        <v>1.4274593754644429</v>
      </c>
      <c r="G54" s="1">
        <f t="shared" si="14"/>
        <v>20.623149999999999</v>
      </c>
      <c r="H54">
        <f t="shared" si="6"/>
        <v>20.624750614265</v>
      </c>
      <c r="I54">
        <f t="shared" si="7"/>
        <v>-7.7612501727493348E-5</v>
      </c>
      <c r="J54">
        <f t="shared" si="8"/>
        <v>2.5619660253258261E-6</v>
      </c>
    </row>
    <row r="55" spans="1:10" x14ac:dyDescent="0.2">
      <c r="A55">
        <v>611.56399999999996</v>
      </c>
      <c r="B55">
        <v>19.218620000000001</v>
      </c>
      <c r="C55" s="12">
        <f t="shared" si="10"/>
        <v>14.266418175775627</v>
      </c>
      <c r="D55" s="12">
        <f t="shared" si="11"/>
        <v>1.4950020015354786</v>
      </c>
      <c r="E55" s="12">
        <f t="shared" si="12"/>
        <v>0.76249893813806102</v>
      </c>
      <c r="F55" s="12">
        <f t="shared" si="13"/>
        <v>1.4469101287244805</v>
      </c>
      <c r="G55" s="1">
        <f t="shared" si="14"/>
        <v>18.018620000000002</v>
      </c>
      <c r="H55">
        <f t="shared" si="6"/>
        <v>17.970829244173647</v>
      </c>
      <c r="I55">
        <f t="shared" si="7"/>
        <v>2.6522983350753429E-3</v>
      </c>
      <c r="J55">
        <f t="shared" si="8"/>
        <v>2.2839563424543112E-3</v>
      </c>
    </row>
    <row r="56" spans="1:10" x14ac:dyDescent="0.2">
      <c r="A56">
        <v>614.06399999999996</v>
      </c>
      <c r="B56">
        <v>16.368040000000001</v>
      </c>
      <c r="C56" s="12">
        <f t="shared" si="10"/>
        <v>11.912274900394948</v>
      </c>
      <c r="D56" s="12">
        <f t="shared" si="11"/>
        <v>1.2149139891973466</v>
      </c>
      <c r="E56" s="12">
        <f t="shared" si="12"/>
        <v>0.51233723835909006</v>
      </c>
      <c r="F56" s="12">
        <f t="shared" si="13"/>
        <v>1.4640676983965615</v>
      </c>
      <c r="G56" s="1">
        <f t="shared" si="14"/>
        <v>15.168040000000001</v>
      </c>
      <c r="H56">
        <f t="shared" si="6"/>
        <v>15.103593826347947</v>
      </c>
      <c r="I56">
        <f t="shared" si="7"/>
        <v>4.2488135350417545E-3</v>
      </c>
      <c r="J56">
        <f t="shared" si="8"/>
        <v>4.1533092983907947E-3</v>
      </c>
    </row>
    <row r="57" spans="1:10" x14ac:dyDescent="0.2">
      <c r="A57">
        <v>616.56399999999996</v>
      </c>
      <c r="B57">
        <v>13.54106</v>
      </c>
      <c r="C57" s="12">
        <f t="shared" si="10"/>
        <v>9.4784794154743768</v>
      </c>
      <c r="D57" s="12">
        <f t="shared" si="11"/>
        <v>0.97762479591724782</v>
      </c>
      <c r="E57" s="12">
        <f t="shared" si="12"/>
        <v>0.33186075412038957</v>
      </c>
      <c r="F57" s="12">
        <f t="shared" si="13"/>
        <v>1.4788446812669671</v>
      </c>
      <c r="G57" s="1">
        <f t="shared" si="14"/>
        <v>12.341060000000001</v>
      </c>
      <c r="H57">
        <f t="shared" si="6"/>
        <v>12.266809646778981</v>
      </c>
      <c r="I57">
        <f t="shared" si="7"/>
        <v>6.0165296353003458E-3</v>
      </c>
      <c r="J57">
        <f t="shared" si="8"/>
        <v>5.5131149534461896E-3</v>
      </c>
    </row>
    <row r="58" spans="1:10" x14ac:dyDescent="0.2">
      <c r="A58">
        <v>619.06399999999996</v>
      </c>
      <c r="B58">
        <v>10.88381</v>
      </c>
      <c r="C58" s="12">
        <f t="shared" si="10"/>
        <v>7.1869867192533414</v>
      </c>
      <c r="D58" s="12">
        <f t="shared" si="11"/>
        <v>0.77897191586030423</v>
      </c>
      <c r="E58" s="12">
        <f t="shared" si="12"/>
        <v>0.20722357484835843</v>
      </c>
      <c r="F58" s="12">
        <f t="shared" si="13"/>
        <v>1.4911652389679992</v>
      </c>
      <c r="G58" s="1">
        <f t="shared" si="14"/>
        <v>9.6838100000000011</v>
      </c>
      <c r="H58">
        <f t="shared" si="6"/>
        <v>9.6643474489300036</v>
      </c>
      <c r="I58">
        <f t="shared" si="7"/>
        <v>2.0098030702788987E-3</v>
      </c>
      <c r="J58">
        <f t="shared" si="8"/>
        <v>3.7879089415226091E-4</v>
      </c>
    </row>
    <row r="59" spans="1:10" x14ac:dyDescent="0.2">
      <c r="A59">
        <v>621.56399999999996</v>
      </c>
      <c r="B59">
        <v>8.5980100000000004</v>
      </c>
      <c r="C59" s="12">
        <f t="shared" si="10"/>
        <v>5.1930107343840257</v>
      </c>
      <c r="D59" s="12">
        <f t="shared" si="11"/>
        <v>0.61460248136952966</v>
      </c>
      <c r="E59" s="12">
        <f t="shared" si="12"/>
        <v>0.12473999442276013</v>
      </c>
      <c r="F59" s="12">
        <f t="shared" si="13"/>
        <v>1.5009657462039581</v>
      </c>
      <c r="G59" s="1">
        <f t="shared" si="14"/>
        <v>7.3980100000000002</v>
      </c>
      <c r="H59">
        <f t="shared" si="6"/>
        <v>7.4333189563802735</v>
      </c>
      <c r="I59">
        <f t="shared" si="7"/>
        <v>-4.7727640784850679E-3</v>
      </c>
      <c r="J59">
        <f t="shared" si="8"/>
        <v>1.2467224006640436E-3</v>
      </c>
    </row>
    <row r="60" spans="1:10" x14ac:dyDescent="0.2">
      <c r="A60">
        <v>624.06399999999996</v>
      </c>
      <c r="B60">
        <v>6.7347999999999999</v>
      </c>
      <c r="C60" s="12">
        <f t="shared" si="10"/>
        <v>3.5756566164998778</v>
      </c>
      <c r="D60" s="12">
        <f t="shared" si="11"/>
        <v>0.48016415368007043</v>
      </c>
      <c r="E60" s="12">
        <f t="shared" si="12"/>
        <v>7.2386165608839481E-2</v>
      </c>
      <c r="F60" s="12">
        <f t="shared" si="13"/>
        <v>1.5081953380165762</v>
      </c>
      <c r="G60" s="1">
        <f t="shared" si="14"/>
        <v>5.5347999999999997</v>
      </c>
      <c r="H60">
        <f t="shared" si="6"/>
        <v>5.6364022738053636</v>
      </c>
      <c r="I60">
        <f t="shared" si="7"/>
        <v>-1.8356991003354035E-2</v>
      </c>
      <c r="J60">
        <f t="shared" si="8"/>
        <v>1.0323022042420136E-2</v>
      </c>
    </row>
    <row r="61" spans="1:10" x14ac:dyDescent="0.2">
      <c r="A61">
        <v>626.56399999999996</v>
      </c>
      <c r="B61">
        <v>5.3510499999999999</v>
      </c>
      <c r="C61" s="12">
        <f t="shared" si="10"/>
        <v>2.3461544404394781</v>
      </c>
      <c r="D61" s="12">
        <f t="shared" si="11"/>
        <v>0.3714565983944379</v>
      </c>
      <c r="E61" s="12">
        <f t="shared" si="12"/>
        <v>4.0493817094475512E-2</v>
      </c>
      <c r="F61" s="12">
        <f t="shared" si="13"/>
        <v>1.5128163495040308</v>
      </c>
      <c r="G61" s="1">
        <f t="shared" si="14"/>
        <v>4.1510499999999997</v>
      </c>
      <c r="H61">
        <f t="shared" si="6"/>
        <v>4.2709212054324217</v>
      </c>
      <c r="I61">
        <f t="shared" si="7"/>
        <v>-2.8877321504781207E-2</v>
      </c>
      <c r="J61">
        <f t="shared" si="8"/>
        <v>1.4369105891821924E-2</v>
      </c>
    </row>
    <row r="62" spans="1:10" x14ac:dyDescent="0.2">
      <c r="A62">
        <v>629.06399999999996</v>
      </c>
      <c r="B62">
        <v>4.3998100000000004</v>
      </c>
      <c r="C62" s="12">
        <f t="shared" si="10"/>
        <v>1.4669712272077247</v>
      </c>
      <c r="D62" s="12">
        <f t="shared" si="11"/>
        <v>0.28454393720565702</v>
      </c>
      <c r="E62" s="12">
        <f t="shared" si="12"/>
        <v>2.1837612466751248E-2</v>
      </c>
      <c r="F62" s="12">
        <f t="shared" si="13"/>
        <v>1.5148046426749251</v>
      </c>
      <c r="G62" s="1">
        <f t="shared" si="14"/>
        <v>3.1998100000000003</v>
      </c>
      <c r="H62">
        <f t="shared" si="6"/>
        <v>3.2881574195550578</v>
      </c>
      <c r="I62">
        <f t="shared" si="7"/>
        <v>-2.7610207967053522E-2</v>
      </c>
      <c r="J62">
        <f t="shared" si="8"/>
        <v>7.8052665420373629E-3</v>
      </c>
    </row>
    <row r="63" spans="1:10" x14ac:dyDescent="0.2">
      <c r="A63">
        <v>631.56399999999996</v>
      </c>
      <c r="B63">
        <v>3.7943199999999999</v>
      </c>
      <c r="C63" s="12">
        <f t="shared" si="10"/>
        <v>0.87407923172293778</v>
      </c>
      <c r="D63" s="12">
        <f t="shared" si="11"/>
        <v>0.21583084566310534</v>
      </c>
      <c r="E63" s="12">
        <f t="shared" si="12"/>
        <v>1.1352849626721241E-2</v>
      </c>
      <c r="F63" s="12">
        <f t="shared" si="13"/>
        <v>1.5141498164685883</v>
      </c>
      <c r="G63" s="1">
        <f t="shared" si="14"/>
        <v>2.5943199999999997</v>
      </c>
      <c r="H63">
        <f t="shared" si="6"/>
        <v>2.615412743481353</v>
      </c>
      <c r="I63">
        <f t="shared" si="7"/>
        <v>-8.1303553460456927E-3</v>
      </c>
      <c r="J63">
        <f t="shared" si="8"/>
        <v>4.4490382757017045E-4</v>
      </c>
    </row>
    <row r="64" spans="1:10" x14ac:dyDescent="0.2">
      <c r="A64">
        <v>634.06399999999996</v>
      </c>
      <c r="B64">
        <v>3.4369900000000002</v>
      </c>
      <c r="C64" s="12">
        <f t="shared" si="10"/>
        <v>0.49629993008746753</v>
      </c>
      <c r="D64" s="12">
        <f t="shared" si="11"/>
        <v>0.16210656563536421</v>
      </c>
      <c r="E64" s="12">
        <f t="shared" si="12"/>
        <v>5.6896808892407408E-3</v>
      </c>
      <c r="F64" s="12">
        <f t="shared" si="13"/>
        <v>1.510855297384883</v>
      </c>
      <c r="G64" s="1">
        <f t="shared" si="14"/>
        <v>2.2369900000000005</v>
      </c>
      <c r="H64">
        <f t="shared" si="6"/>
        <v>2.1749514739969555</v>
      </c>
      <c r="I64">
        <f t="shared" si="7"/>
        <v>2.7733036805280723E-2</v>
      </c>
      <c r="J64">
        <f t="shared" si="8"/>
        <v>3.8487787086304826E-3</v>
      </c>
    </row>
    <row r="65" spans="1:10" x14ac:dyDescent="0.2">
      <c r="A65">
        <v>636.56399999999996</v>
      </c>
      <c r="B65">
        <v>3.2236400000000001</v>
      </c>
      <c r="C65" s="12">
        <f t="shared" si="10"/>
        <v>0.26853557827090035</v>
      </c>
      <c r="D65" s="12">
        <f t="shared" si="11"/>
        <v>0.12056204732330207</v>
      </c>
      <c r="E65" s="12">
        <f t="shared" si="12"/>
        <v>2.7488701550886108E-3</v>
      </c>
      <c r="F65" s="12">
        <f t="shared" si="13"/>
        <v>1.5049383096185844</v>
      </c>
      <c r="G65" s="1">
        <f t="shared" si="14"/>
        <v>2.0236400000000003</v>
      </c>
      <c r="H65">
        <f t="shared" si="6"/>
        <v>1.8967848053678755</v>
      </c>
      <c r="I65">
        <f t="shared" si="7"/>
        <v>6.2686641216878877E-2</v>
      </c>
      <c r="J65">
        <f t="shared" si="8"/>
        <v>1.6092240405154265E-2</v>
      </c>
    </row>
    <row r="66" spans="1:10" x14ac:dyDescent="0.2">
      <c r="A66">
        <v>639.06399999999996</v>
      </c>
      <c r="B66">
        <v>3.07585</v>
      </c>
      <c r="C66" s="12">
        <f t="shared" ref="C66:C97" si="15">$M$3*EXP(-0.5*(A66-$N$3)^2/$O$3^2)</f>
        <v>0.13845978723642985</v>
      </c>
      <c r="D66" s="12">
        <f t="shared" ref="D66:D97" si="16">$P$3*EXP(-0.5*(A66-$Q$3)^2/$R$3^2)</f>
        <v>8.878580576352435E-2</v>
      </c>
      <c r="E66" s="12">
        <f t="shared" ref="E66:E97" si="17">$V$3*EXP(-0.5*(A66-$W$3)^2/$X$3^2)</f>
        <v>1.2802766828336621E-3</v>
      </c>
      <c r="F66" s="12">
        <f t="shared" ref="F66:F97" si="18">$S$3*EXP(-0.5*(A66-$T$3)^2/$U$3^2)</f>
        <v>1.4964297250625509</v>
      </c>
      <c r="G66" s="1">
        <f t="shared" ref="G66:G97" si="19">B66-1.2</f>
        <v>1.87585</v>
      </c>
      <c r="H66">
        <f t="shared" si="6"/>
        <v>1.7249555947453388</v>
      </c>
      <c r="I66">
        <f t="shared" si="7"/>
        <v>8.044054975326452E-2</v>
      </c>
      <c r="J66">
        <f t="shared" si="8"/>
        <v>2.2769121537157939E-2</v>
      </c>
    </row>
    <row r="67" spans="1:10" x14ac:dyDescent="0.2">
      <c r="A67">
        <v>641.56399999999996</v>
      </c>
      <c r="B67">
        <v>2.96197</v>
      </c>
      <c r="C67" s="12">
        <f t="shared" si="15"/>
        <v>6.8031444638840685E-2</v>
      </c>
      <c r="D67" s="12">
        <f t="shared" si="16"/>
        <v>6.4743978513276096E-2</v>
      </c>
      <c r="E67" s="12">
        <f t="shared" si="17"/>
        <v>5.7482644372852524E-4</v>
      </c>
      <c r="F67" s="12">
        <f t="shared" si="18"/>
        <v>1.48537379500737</v>
      </c>
      <c r="G67" s="1">
        <f t="shared" si="19"/>
        <v>1.76197</v>
      </c>
      <c r="H67">
        <f t="shared" ref="H67:H114" si="20">C67+D67+F67+E67</f>
        <v>1.6187240446032152</v>
      </c>
      <c r="I67">
        <f t="shared" ref="I67:I114" si="21">(G67-H67)/G67</f>
        <v>8.1298748217497954E-2</v>
      </c>
      <c r="J67">
        <f t="shared" si="8"/>
        <v>2.0519403737537679E-2</v>
      </c>
    </row>
    <row r="68" spans="1:10" x14ac:dyDescent="0.2">
      <c r="A68">
        <v>644.06399999999996</v>
      </c>
      <c r="B68">
        <v>2.867</v>
      </c>
      <c r="C68" s="12">
        <f t="shared" si="15"/>
        <v>3.1853703517265554E-2</v>
      </c>
      <c r="D68" s="12">
        <f t="shared" si="16"/>
        <v>4.6749626213453188E-2</v>
      </c>
      <c r="E68" s="12">
        <f t="shared" si="17"/>
        <v>2.4880146577127067E-4</v>
      </c>
      <c r="F68" s="12">
        <f t="shared" si="18"/>
        <v>1.4718277668000059</v>
      </c>
      <c r="G68" s="1">
        <f t="shared" si="19"/>
        <v>1.667</v>
      </c>
      <c r="H68">
        <f t="shared" si="20"/>
        <v>1.550679897996496</v>
      </c>
      <c r="I68">
        <f t="shared" si="21"/>
        <v>6.9778105580986238E-2</v>
      </c>
      <c r="J68">
        <f t="shared" si="8"/>
        <v>1.3530366130105591E-2</v>
      </c>
    </row>
    <row r="69" spans="1:10" x14ac:dyDescent="0.2">
      <c r="A69">
        <v>646.56399999999996</v>
      </c>
      <c r="B69">
        <v>2.7846500000000001</v>
      </c>
      <c r="C69" s="12">
        <f t="shared" si="15"/>
        <v>1.4212627726593263E-2</v>
      </c>
      <c r="D69" s="12">
        <f t="shared" si="16"/>
        <v>3.3425646748922483E-2</v>
      </c>
      <c r="E69" s="12">
        <f t="shared" si="17"/>
        <v>1.0381316300629396E-4</v>
      </c>
      <c r="F69" s="12">
        <f t="shared" si="18"/>
        <v>1.4558613901078401</v>
      </c>
      <c r="G69" s="1">
        <f t="shared" si="19"/>
        <v>1.5846500000000001</v>
      </c>
      <c r="H69">
        <f t="shared" si="20"/>
        <v>1.503603477746362</v>
      </c>
      <c r="I69">
        <f t="shared" si="21"/>
        <v>5.1144746318517058E-2</v>
      </c>
      <c r="J69">
        <f t="shared" si="8"/>
        <v>6.5685387694094498E-3</v>
      </c>
    </row>
    <row r="70" spans="1:10" x14ac:dyDescent="0.2">
      <c r="A70">
        <v>649.06399999999996</v>
      </c>
      <c r="B70">
        <v>2.7100200000000001</v>
      </c>
      <c r="C70" s="12">
        <f t="shared" si="15"/>
        <v>6.0430061290211046E-3</v>
      </c>
      <c r="D70" s="12">
        <f t="shared" si="16"/>
        <v>2.3664885753499454E-2</v>
      </c>
      <c r="E70" s="12">
        <f t="shared" si="17"/>
        <v>4.1757568795928679E-5</v>
      </c>
      <c r="F70" s="12">
        <f t="shared" si="18"/>
        <v>1.4375563187459981</v>
      </c>
      <c r="G70" s="1">
        <f t="shared" si="19"/>
        <v>1.5100200000000001</v>
      </c>
      <c r="H70">
        <f t="shared" si="20"/>
        <v>1.4673059681973146</v>
      </c>
      <c r="I70">
        <f t="shared" si="21"/>
        <v>2.8287063616829918E-2</v>
      </c>
      <c r="J70">
        <f t="shared" ref="J70:J114" si="22">(H70-G70)^2</f>
        <v>1.8244885128408297E-3</v>
      </c>
    </row>
    <row r="71" spans="1:10" x14ac:dyDescent="0.2">
      <c r="A71">
        <v>651.56399999999996</v>
      </c>
      <c r="B71">
        <v>2.6406200000000002</v>
      </c>
      <c r="C71" s="12">
        <f t="shared" si="15"/>
        <v>2.4484762497847226E-3</v>
      </c>
      <c r="D71" s="12">
        <f t="shared" si="16"/>
        <v>1.6590211473432603E-2</v>
      </c>
      <c r="E71" s="12">
        <f t="shared" si="17"/>
        <v>1.6192029267010145E-5</v>
      </c>
      <c r="F71" s="12">
        <f t="shared" si="18"/>
        <v>1.4170054152449754</v>
      </c>
      <c r="G71" s="1">
        <f t="shared" si="19"/>
        <v>1.4406200000000002</v>
      </c>
      <c r="H71">
        <f t="shared" si="20"/>
        <v>1.4360602949974597</v>
      </c>
      <c r="I71">
        <f t="shared" si="21"/>
        <v>3.165099056337235E-3</v>
      </c>
      <c r="J71">
        <f t="shared" si="22"/>
        <v>2.0790909710193303E-5</v>
      </c>
    </row>
    <row r="72" spans="1:10" x14ac:dyDescent="0.2">
      <c r="A72">
        <v>654.06399999999996</v>
      </c>
      <c r="B72">
        <v>2.5724900000000002</v>
      </c>
      <c r="C72" s="12">
        <f t="shared" si="15"/>
        <v>9.4537249716804424E-4</v>
      </c>
      <c r="D72" s="12">
        <f t="shared" si="16"/>
        <v>1.1516548701292591E-2</v>
      </c>
      <c r="E72" s="12">
        <f t="shared" si="17"/>
        <v>6.052720894428089E-6</v>
      </c>
      <c r="F72" s="12">
        <f t="shared" si="18"/>
        <v>1.3943119664440635</v>
      </c>
      <c r="G72" s="1">
        <f t="shared" si="19"/>
        <v>1.3724900000000002</v>
      </c>
      <c r="H72">
        <f t="shared" si="20"/>
        <v>1.4067799403634187</v>
      </c>
      <c r="I72">
        <f t="shared" si="21"/>
        <v>-2.4983745137245789E-2</v>
      </c>
      <c r="J72">
        <f t="shared" si="22"/>
        <v>1.175800010126796E-3</v>
      </c>
    </row>
    <row r="73" spans="1:10" x14ac:dyDescent="0.2">
      <c r="A73">
        <v>656.56399999999996</v>
      </c>
      <c r="B73">
        <v>2.5066999999999999</v>
      </c>
      <c r="C73" s="12">
        <f t="shared" si="15"/>
        <v>3.4783576794724421E-4</v>
      </c>
      <c r="D73" s="12">
        <f t="shared" si="16"/>
        <v>7.9161805652061597E-3</v>
      </c>
      <c r="E73" s="12">
        <f t="shared" si="17"/>
        <v>2.1811388273431679E-6</v>
      </c>
      <c r="F73" s="12">
        <f t="shared" si="18"/>
        <v>1.369588819377737</v>
      </c>
      <c r="G73" s="1">
        <f t="shared" si="19"/>
        <v>1.3067</v>
      </c>
      <c r="H73">
        <f t="shared" si="20"/>
        <v>1.3778550168497177</v>
      </c>
      <c r="I73">
        <f t="shared" si="21"/>
        <v>-5.4453980905883298E-2</v>
      </c>
      <c r="J73">
        <f t="shared" si="22"/>
        <v>5.06303642288361E-3</v>
      </c>
    </row>
    <row r="74" spans="1:10" x14ac:dyDescent="0.2">
      <c r="A74">
        <v>659.06399999999996</v>
      </c>
      <c r="B74">
        <v>2.4488500000000002</v>
      </c>
      <c r="C74" s="12">
        <f t="shared" si="15"/>
        <v>1.2195783894662014E-4</v>
      </c>
      <c r="D74" s="12">
        <f t="shared" si="16"/>
        <v>5.3880541501559812E-3</v>
      </c>
      <c r="E74" s="12">
        <f t="shared" si="17"/>
        <v>7.5770344660186982E-7</v>
      </c>
      <c r="F74" s="12">
        <f t="shared" si="18"/>
        <v>1.3429574475632045</v>
      </c>
      <c r="G74" s="1">
        <f t="shared" si="19"/>
        <v>1.2488500000000002</v>
      </c>
      <c r="H74">
        <f t="shared" si="20"/>
        <v>1.3484682172557536</v>
      </c>
      <c r="I74">
        <f t="shared" si="21"/>
        <v>-7.9767960328104542E-2</v>
      </c>
      <c r="J74">
        <f t="shared" si="22"/>
        <v>9.9237892092144796E-3</v>
      </c>
    </row>
    <row r="75" spans="1:10" x14ac:dyDescent="0.2">
      <c r="A75">
        <v>661.56399999999996</v>
      </c>
      <c r="B75">
        <v>2.4033899999999999</v>
      </c>
      <c r="C75" s="12">
        <f t="shared" si="15"/>
        <v>4.0748291928599841E-5</v>
      </c>
      <c r="D75" s="12">
        <f t="shared" si="16"/>
        <v>3.6313752434724328E-3</v>
      </c>
      <c r="E75" s="12">
        <f t="shared" si="17"/>
        <v>2.537455938057752E-7</v>
      </c>
      <c r="F75" s="12">
        <f t="shared" si="18"/>
        <v>1.314546958486535</v>
      </c>
      <c r="G75" s="1">
        <f t="shared" si="19"/>
        <v>1.20339</v>
      </c>
      <c r="H75">
        <f t="shared" si="20"/>
        <v>1.31821933576753</v>
      </c>
      <c r="I75">
        <f t="shared" si="21"/>
        <v>-9.5421547268574672E-2</v>
      </c>
      <c r="J75">
        <f t="shared" si="22"/>
        <v>1.3185776352812161E-2</v>
      </c>
    </row>
    <row r="76" spans="1:10" x14ac:dyDescent="0.2">
      <c r="A76">
        <v>664.06399999999996</v>
      </c>
      <c r="B76">
        <v>2.3744200000000002</v>
      </c>
      <c r="C76" s="12">
        <f t="shared" si="15"/>
        <v>1.2973982399962563E-5</v>
      </c>
      <c r="D76" s="12">
        <f t="shared" si="16"/>
        <v>2.423445301887379E-3</v>
      </c>
      <c r="E76" s="12">
        <f t="shared" si="17"/>
        <v>8.1918322340325288E-8</v>
      </c>
      <c r="F76" s="12">
        <f t="shared" si="18"/>
        <v>1.2844930536137324</v>
      </c>
      <c r="G76" s="1">
        <f t="shared" si="19"/>
        <v>1.1744200000000002</v>
      </c>
      <c r="H76">
        <f t="shared" si="20"/>
        <v>1.2869295548163422</v>
      </c>
      <c r="I76">
        <f t="shared" si="21"/>
        <v>-9.5800101170230356E-2</v>
      </c>
      <c r="J76">
        <f t="shared" si="22"/>
        <v>1.2658399924971454E-2</v>
      </c>
    </row>
    <row r="77" spans="1:10" x14ac:dyDescent="0.2">
      <c r="A77">
        <v>666.56399999999996</v>
      </c>
      <c r="B77">
        <v>2.3578100000000002</v>
      </c>
      <c r="C77" s="12">
        <f t="shared" si="15"/>
        <v>3.9364197938609178E-6</v>
      </c>
      <c r="D77" s="12">
        <f t="shared" si="16"/>
        <v>1.6014678784358927E-3</v>
      </c>
      <c r="E77" s="12">
        <f t="shared" si="17"/>
        <v>2.5494522509165316E-8</v>
      </c>
      <c r="F77" s="12">
        <f t="shared" si="18"/>
        <v>1.252936952616323</v>
      </c>
      <c r="G77" s="1">
        <f t="shared" si="19"/>
        <v>1.1578100000000002</v>
      </c>
      <c r="H77">
        <f t="shared" si="20"/>
        <v>1.2545423824090753</v>
      </c>
      <c r="I77">
        <f t="shared" si="21"/>
        <v>-8.3547717163502733E-2</v>
      </c>
      <c r="J77">
        <f t="shared" si="22"/>
        <v>9.3571538065355449E-3</v>
      </c>
    </row>
    <row r="78" spans="1:10" x14ac:dyDescent="0.2">
      <c r="A78">
        <v>669.06399999999996</v>
      </c>
      <c r="B78">
        <v>2.3480099999999999</v>
      </c>
      <c r="C78" s="12">
        <f t="shared" si="15"/>
        <v>1.1381348358371553E-6</v>
      </c>
      <c r="D78" s="12">
        <f t="shared" si="16"/>
        <v>1.0479152465971775E-3</v>
      </c>
      <c r="E78" s="12">
        <f t="shared" si="17"/>
        <v>7.6488476076378108E-9</v>
      </c>
      <c r="F78" s="12">
        <f t="shared" si="18"/>
        <v>1.2200242936958929</v>
      </c>
      <c r="G78" s="1">
        <f t="shared" si="19"/>
        <v>1.14801</v>
      </c>
      <c r="H78">
        <f t="shared" si="20"/>
        <v>1.2210733547261734</v>
      </c>
      <c r="I78">
        <f t="shared" si="21"/>
        <v>-6.3643482832182144E-2</v>
      </c>
      <c r="J78">
        <f t="shared" si="22"/>
        <v>5.3382538038426481E-3</v>
      </c>
    </row>
    <row r="79" spans="1:10" x14ac:dyDescent="0.2">
      <c r="A79">
        <v>671.56399999999996</v>
      </c>
      <c r="B79">
        <v>2.3389199999999999</v>
      </c>
      <c r="C79" s="12">
        <f t="shared" si="15"/>
        <v>3.1358135521654024E-7</v>
      </c>
      <c r="D79" s="12">
        <f t="shared" si="16"/>
        <v>6.7898003273392856E-4</v>
      </c>
      <c r="E79" s="12">
        <f t="shared" si="17"/>
        <v>2.212220575028047E-9</v>
      </c>
      <c r="F79" s="12">
        <f t="shared" si="18"/>
        <v>1.185904021918937</v>
      </c>
      <c r="G79" s="1">
        <f t="shared" si="19"/>
        <v>1.1389199999999999</v>
      </c>
      <c r="H79">
        <f t="shared" si="20"/>
        <v>1.1865833177452467</v>
      </c>
      <c r="I79">
        <f t="shared" si="21"/>
        <v>-4.1849574812319386E-2</v>
      </c>
      <c r="J79">
        <f t="shared" si="22"/>
        <v>2.2717918584843578E-3</v>
      </c>
    </row>
    <row r="80" spans="1:10" x14ac:dyDescent="0.2">
      <c r="A80">
        <v>674.06399999999996</v>
      </c>
      <c r="B80">
        <v>2.3245900000000002</v>
      </c>
      <c r="C80" s="12">
        <f t="shared" si="15"/>
        <v>8.2332434237771623E-8</v>
      </c>
      <c r="D80" s="12">
        <f t="shared" si="16"/>
        <v>4.356229616251855E-4</v>
      </c>
      <c r="E80" s="12">
        <f t="shared" si="17"/>
        <v>6.1679967915078547E-10</v>
      </c>
      <c r="F80" s="12">
        <f t="shared" si="18"/>
        <v>1.1507272773356594</v>
      </c>
      <c r="G80" s="1">
        <f t="shared" si="19"/>
        <v>1.1245900000000002</v>
      </c>
      <c r="H80">
        <f t="shared" si="20"/>
        <v>1.1511629832465184</v>
      </c>
      <c r="I80">
        <f t="shared" si="21"/>
        <v>-2.362904102518984E-2</v>
      </c>
      <c r="J80">
        <f t="shared" si="22"/>
        <v>7.0612343861973929E-4</v>
      </c>
    </row>
    <row r="81" spans="1:10" x14ac:dyDescent="0.2">
      <c r="A81">
        <v>676.56399999999996</v>
      </c>
      <c r="B81">
        <v>2.2996300000000001</v>
      </c>
      <c r="C81" s="12">
        <f t="shared" si="15"/>
        <v>2.0599462385833222E-8</v>
      </c>
      <c r="D81" s="12">
        <f t="shared" si="16"/>
        <v>2.7674987950709407E-4</v>
      </c>
      <c r="E81" s="12">
        <f t="shared" si="17"/>
        <v>1.6578420234095289E-10</v>
      </c>
      <c r="F81" s="12">
        <f t="shared" si="18"/>
        <v>1.1146462943599922</v>
      </c>
      <c r="G81" s="1">
        <f t="shared" si="19"/>
        <v>1.0996300000000001</v>
      </c>
      <c r="H81">
        <f t="shared" si="20"/>
        <v>1.1149230650047459</v>
      </c>
      <c r="I81">
        <f t="shared" si="21"/>
        <v>-1.3907464333226456E-2</v>
      </c>
      <c r="J81">
        <f t="shared" si="22"/>
        <v>2.3387783723938094E-4</v>
      </c>
    </row>
    <row r="82" spans="1:10" x14ac:dyDescent="0.2">
      <c r="A82">
        <v>679.06399999999996</v>
      </c>
      <c r="B82">
        <v>2.2614299999999998</v>
      </c>
      <c r="C82" s="12">
        <f t="shared" si="15"/>
        <v>4.9113968028716245E-9</v>
      </c>
      <c r="D82" s="12">
        <f t="shared" si="16"/>
        <v>1.7409529504012442E-4</v>
      </c>
      <c r="E82" s="12">
        <f t="shared" si="17"/>
        <v>4.2956159073809958E-11</v>
      </c>
      <c r="F82" s="12">
        <f t="shared" si="18"/>
        <v>1.0778133234417311</v>
      </c>
      <c r="G82" s="1">
        <f t="shared" si="19"/>
        <v>1.0614299999999999</v>
      </c>
      <c r="H82">
        <f t="shared" si="20"/>
        <v>1.077987423691124</v>
      </c>
      <c r="I82">
        <f t="shared" si="21"/>
        <v>-1.5599166870282656E-2</v>
      </c>
      <c r="J82">
        <f t="shared" si="22"/>
        <v>2.7414827928739821E-4</v>
      </c>
    </row>
    <row r="83" spans="1:10" x14ac:dyDescent="0.2">
      <c r="A83">
        <v>681.56399999999996</v>
      </c>
      <c r="B83">
        <v>2.2140900000000001</v>
      </c>
      <c r="C83" s="12">
        <f t="shared" si="15"/>
        <v>1.1158822441856461E-9</v>
      </c>
      <c r="D83" s="12">
        <f t="shared" si="16"/>
        <v>1.0844500298292377E-4</v>
      </c>
      <c r="E83" s="12">
        <f t="shared" si="17"/>
        <v>1.0729785323807113E-11</v>
      </c>
      <c r="F83" s="12">
        <f t="shared" si="18"/>
        <v>1.0403795854762419</v>
      </c>
      <c r="G83" s="1">
        <f t="shared" si="19"/>
        <v>1.0140900000000002</v>
      </c>
      <c r="H83">
        <f t="shared" si="20"/>
        <v>1.0404880316058369</v>
      </c>
      <c r="I83">
        <f t="shared" si="21"/>
        <v>-2.6031251275366835E-2</v>
      </c>
      <c r="J83">
        <f t="shared" si="22"/>
        <v>6.9685607266275638E-4</v>
      </c>
    </row>
    <row r="84" spans="1:10" x14ac:dyDescent="0.2">
      <c r="A84">
        <v>684.06399999999996</v>
      </c>
      <c r="B84">
        <v>2.16859</v>
      </c>
      <c r="C84" s="12">
        <f t="shared" si="15"/>
        <v>2.415994371043986E-10</v>
      </c>
      <c r="D84" s="12">
        <f t="shared" si="16"/>
        <v>6.6889041460636969E-5</v>
      </c>
      <c r="E84" s="12">
        <f t="shared" si="17"/>
        <v>2.5836871000093642E-12</v>
      </c>
      <c r="F84" s="12">
        <f t="shared" si="18"/>
        <v>1.0024942686857412</v>
      </c>
      <c r="G84" s="1">
        <f t="shared" si="19"/>
        <v>0.96859000000000006</v>
      </c>
      <c r="H84">
        <f t="shared" si="20"/>
        <v>1.0025611579713849</v>
      </c>
      <c r="I84">
        <f t="shared" si="21"/>
        <v>-3.5072794444899115E-2</v>
      </c>
      <c r="J84">
        <f t="shared" si="22"/>
        <v>1.1540395739167834E-3</v>
      </c>
    </row>
    <row r="85" spans="1:10" x14ac:dyDescent="0.2">
      <c r="A85">
        <v>686.56399999999996</v>
      </c>
      <c r="B85">
        <v>2.1329500000000001</v>
      </c>
      <c r="C85" s="12">
        <f t="shared" si="15"/>
        <v>4.9846845068524491E-11</v>
      </c>
      <c r="D85" s="12">
        <f t="shared" si="16"/>
        <v>4.0852940035409134E-5</v>
      </c>
      <c r="E85" s="12">
        <f t="shared" si="17"/>
        <v>5.9975253706107365E-13</v>
      </c>
      <c r="F85" s="12">
        <f t="shared" si="18"/>
        <v>0.96430357688351642</v>
      </c>
      <c r="G85" s="1">
        <f t="shared" si="19"/>
        <v>0.93295000000000017</v>
      </c>
      <c r="H85">
        <f t="shared" si="20"/>
        <v>0.96434442987399838</v>
      </c>
      <c r="I85">
        <f t="shared" si="21"/>
        <v>-3.3650709978024766E-2</v>
      </c>
      <c r="J85">
        <f t="shared" si="22"/>
        <v>9.8561022711339107E-4</v>
      </c>
    </row>
    <row r="86" spans="1:10" x14ac:dyDescent="0.2">
      <c r="A86">
        <v>689.06399999999996</v>
      </c>
      <c r="B86">
        <v>2.1080899999999998</v>
      </c>
      <c r="C86" s="12">
        <f t="shared" si="15"/>
        <v>9.8003963679263533E-12</v>
      </c>
      <c r="D86" s="12">
        <f t="shared" si="16"/>
        <v>2.470669064609466E-5</v>
      </c>
      <c r="E86" s="12">
        <f t="shared" si="17"/>
        <v>1.3421083048217542E-13</v>
      </c>
      <c r="F86" s="12">
        <f t="shared" si="18"/>
        <v>0.92594983711484413</v>
      </c>
      <c r="G86" s="1">
        <f t="shared" si="19"/>
        <v>0.90808999999999984</v>
      </c>
      <c r="H86">
        <f t="shared" si="20"/>
        <v>0.92597454381542488</v>
      </c>
      <c r="I86">
        <f t="shared" si="21"/>
        <v>-1.9694682041895669E-2</v>
      </c>
      <c r="J86">
        <f t="shared" si="22"/>
        <v>3.1985690748585787E-4</v>
      </c>
    </row>
    <row r="87" spans="1:10" x14ac:dyDescent="0.2">
      <c r="A87">
        <v>691.56399999999996</v>
      </c>
      <c r="B87">
        <v>2.0886999999999998</v>
      </c>
      <c r="C87" s="12">
        <f t="shared" si="15"/>
        <v>1.8361739104102248E-12</v>
      </c>
      <c r="D87" s="12">
        <f t="shared" si="16"/>
        <v>1.4795469636410972E-5</v>
      </c>
      <c r="E87" s="12">
        <f t="shared" si="17"/>
        <v>2.8952517093687166E-14</v>
      </c>
      <c r="F87" s="12">
        <f t="shared" si="18"/>
        <v>0.88757067367320186</v>
      </c>
      <c r="G87" s="1">
        <f t="shared" si="19"/>
        <v>0.88869999999999982</v>
      </c>
      <c r="H87">
        <f t="shared" si="20"/>
        <v>0.88758546914470338</v>
      </c>
      <c r="I87">
        <f t="shared" si="21"/>
        <v>1.25411371137217E-3</v>
      </c>
      <c r="J87">
        <f t="shared" si="22"/>
        <v>1.2421790274078303E-6</v>
      </c>
    </row>
    <row r="88" spans="1:10" x14ac:dyDescent="0.2">
      <c r="A88">
        <v>694.06399999999996</v>
      </c>
      <c r="B88">
        <v>2.0675599999999998</v>
      </c>
      <c r="C88" s="12">
        <f t="shared" si="15"/>
        <v>3.2782962048096283E-13</v>
      </c>
      <c r="D88" s="12">
        <f t="shared" si="16"/>
        <v>8.773357962431063E-6</v>
      </c>
      <c r="E88" s="12">
        <f t="shared" si="17"/>
        <v>6.0209966096046581E-15</v>
      </c>
      <c r="F88" s="12">
        <f t="shared" si="18"/>
        <v>0.8492982544356511</v>
      </c>
      <c r="G88" s="1">
        <f t="shared" si="19"/>
        <v>0.86755999999999989</v>
      </c>
      <c r="H88">
        <f t="shared" si="20"/>
        <v>0.8493070277939474</v>
      </c>
      <c r="I88">
        <f t="shared" si="21"/>
        <v>2.1039434974010431E-2</v>
      </c>
      <c r="J88">
        <f t="shared" si="22"/>
        <v>3.3317099435492461E-4</v>
      </c>
    </row>
    <row r="89" spans="1:10" x14ac:dyDescent="0.2">
      <c r="A89">
        <v>696.56399999999996</v>
      </c>
      <c r="B89">
        <v>2.04115</v>
      </c>
      <c r="C89" s="12">
        <f t="shared" si="15"/>
        <v>5.5775924356637463E-14</v>
      </c>
      <c r="D89" s="12">
        <f t="shared" si="16"/>
        <v>5.1514069610566255E-6</v>
      </c>
      <c r="E89" s="12">
        <f t="shared" si="17"/>
        <v>1.2070735446598279E-15</v>
      </c>
      <c r="F89" s="12">
        <f t="shared" si="18"/>
        <v>0.81125861436547986</v>
      </c>
      <c r="G89" s="1">
        <f t="shared" si="19"/>
        <v>0.84115000000000006</v>
      </c>
      <c r="H89">
        <f t="shared" si="20"/>
        <v>0.81126376577249792</v>
      </c>
      <c r="I89">
        <f t="shared" si="21"/>
        <v>3.553020772454632E-2</v>
      </c>
      <c r="J89">
        <f t="shared" si="22"/>
        <v>8.931869963011204E-4</v>
      </c>
    </row>
    <row r="90" spans="1:10" x14ac:dyDescent="0.2">
      <c r="A90">
        <v>699.06399999999996</v>
      </c>
      <c r="B90">
        <v>2.0098799999999999</v>
      </c>
      <c r="C90" s="12">
        <f t="shared" si="15"/>
        <v>9.0429383249961524E-15</v>
      </c>
      <c r="D90" s="12">
        <f t="shared" si="16"/>
        <v>2.9950824912041922E-6</v>
      </c>
      <c r="E90" s="12">
        <f t="shared" si="17"/>
        <v>2.3328261429078776E-16</v>
      </c>
      <c r="F90" s="12">
        <f t="shared" si="18"/>
        <v>0.77357105991173891</v>
      </c>
      <c r="G90" s="1">
        <f t="shared" si="19"/>
        <v>0.80987999999999993</v>
      </c>
      <c r="H90">
        <f t="shared" si="20"/>
        <v>0.77357405499423937</v>
      </c>
      <c r="I90">
        <f t="shared" si="21"/>
        <v>4.4828795631155931E-2</v>
      </c>
      <c r="J90">
        <f t="shared" si="22"/>
        <v>1.3181216427613105E-3</v>
      </c>
    </row>
    <row r="91" spans="1:10" x14ac:dyDescent="0.2">
      <c r="A91">
        <v>701.56399999999996</v>
      </c>
      <c r="B91">
        <v>1.97601</v>
      </c>
      <c r="C91" s="12">
        <f t="shared" si="15"/>
        <v>1.3971291957970945E-15</v>
      </c>
      <c r="D91" s="12">
        <f t="shared" si="16"/>
        <v>1.7243071652650597E-6</v>
      </c>
      <c r="E91" s="12">
        <f t="shared" si="17"/>
        <v>4.3462460459367241E-17</v>
      </c>
      <c r="F91" s="12">
        <f t="shared" si="18"/>
        <v>0.73634765691227388</v>
      </c>
      <c r="G91" s="1">
        <f t="shared" si="19"/>
        <v>0.77601000000000009</v>
      </c>
      <c r="H91">
        <f t="shared" si="20"/>
        <v>0.7363493812194406</v>
      </c>
      <c r="I91">
        <f t="shared" si="21"/>
        <v>5.1108386207084293E-2</v>
      </c>
      <c r="J91">
        <f t="shared" si="22"/>
        <v>1.5729646820568678E-3</v>
      </c>
    </row>
    <row r="92" spans="1:10" x14ac:dyDescent="0.2">
      <c r="A92">
        <v>704.06399999999996</v>
      </c>
      <c r="B92">
        <v>1.9396500000000001</v>
      </c>
      <c r="C92" s="12">
        <f t="shared" si="15"/>
        <v>2.0569691318340567E-16</v>
      </c>
      <c r="D92" s="12">
        <f t="shared" si="16"/>
        <v>9.8297708601891789E-7</v>
      </c>
      <c r="E92" s="12">
        <f t="shared" si="17"/>
        <v>7.8060177875871946E-18</v>
      </c>
      <c r="F92" s="12">
        <f t="shared" si="18"/>
        <v>0.69969280349667984</v>
      </c>
      <c r="G92" s="1">
        <f t="shared" si="19"/>
        <v>0.73965000000000014</v>
      </c>
      <c r="H92">
        <f t="shared" si="20"/>
        <v>0.69969378647376601</v>
      </c>
      <c r="I92">
        <f t="shared" si="21"/>
        <v>5.4020433348521767E-2</v>
      </c>
      <c r="J92">
        <f t="shared" si="22"/>
        <v>1.5964989993540154E-3</v>
      </c>
    </row>
    <row r="93" spans="1:10" x14ac:dyDescent="0.2">
      <c r="A93">
        <v>706.56399999999996</v>
      </c>
      <c r="B93">
        <v>1.9012199999999999</v>
      </c>
      <c r="C93" s="12">
        <f t="shared" si="15"/>
        <v>2.8859126883250221E-17</v>
      </c>
      <c r="D93" s="12">
        <f t="shared" si="16"/>
        <v>5.5487489039416927E-7</v>
      </c>
      <c r="E93" s="12">
        <f t="shared" si="17"/>
        <v>1.3515373672872664E-18</v>
      </c>
      <c r="F93" s="12">
        <f t="shared" si="18"/>
        <v>0.66370288840470093</v>
      </c>
      <c r="G93" s="1">
        <f t="shared" si="19"/>
        <v>0.70121999999999995</v>
      </c>
      <c r="H93">
        <f t="shared" si="20"/>
        <v>0.6637034432795913</v>
      </c>
      <c r="I93">
        <f t="shared" si="21"/>
        <v>5.3501834973914975E-2</v>
      </c>
      <c r="J93">
        <f t="shared" si="22"/>
        <v>1.4074920281556399E-3</v>
      </c>
    </row>
    <row r="94" spans="1:10" x14ac:dyDescent="0.2">
      <c r="A94">
        <v>709.06399999999996</v>
      </c>
      <c r="B94">
        <v>1.8607800000000001</v>
      </c>
      <c r="C94" s="12">
        <f t="shared" si="15"/>
        <v>3.8583605432149955E-18</v>
      </c>
      <c r="D94" s="12">
        <f t="shared" si="16"/>
        <v>3.1014848710638382E-7</v>
      </c>
      <c r="E94" s="12">
        <f t="shared" si="17"/>
        <v>2.2558481985265614E-19</v>
      </c>
      <c r="F94" s="12">
        <f t="shared" si="18"/>
        <v>0.62846603409921331</v>
      </c>
      <c r="G94" s="1">
        <f t="shared" si="19"/>
        <v>0.66078000000000015</v>
      </c>
      <c r="H94">
        <f t="shared" si="20"/>
        <v>0.62846634424770043</v>
      </c>
      <c r="I94">
        <f t="shared" si="21"/>
        <v>4.8902290856714353E-2</v>
      </c>
      <c r="J94">
        <f t="shared" si="22"/>
        <v>1.0441723480781328E-3</v>
      </c>
    </row>
    <row r="95" spans="1:10" x14ac:dyDescent="0.2">
      <c r="A95">
        <v>711.56399999999996</v>
      </c>
      <c r="B95">
        <v>1.8214300000000001</v>
      </c>
      <c r="C95" s="12">
        <f t="shared" si="15"/>
        <v>4.915714309544699E-19</v>
      </c>
      <c r="D95" s="12">
        <f t="shared" si="16"/>
        <v>1.7165923729253381E-7</v>
      </c>
      <c r="E95" s="12">
        <f t="shared" si="17"/>
        <v>3.6297354963873265E-20</v>
      </c>
      <c r="F95" s="12">
        <f t="shared" si="18"/>
        <v>0.59406192307478767</v>
      </c>
      <c r="G95" s="1">
        <f t="shared" si="19"/>
        <v>0.62143000000000015</v>
      </c>
      <c r="H95">
        <f t="shared" si="20"/>
        <v>0.59406209473402494</v>
      </c>
      <c r="I95">
        <f t="shared" si="21"/>
        <v>4.4040206082704737E-2</v>
      </c>
      <c r="J95">
        <f t="shared" si="22"/>
        <v>7.4900223864739375E-4</v>
      </c>
    </row>
    <row r="96" spans="1:10" x14ac:dyDescent="0.2">
      <c r="A96">
        <v>714.06399999999996</v>
      </c>
      <c r="B96">
        <v>1.7845</v>
      </c>
      <c r="C96" s="12">
        <f t="shared" si="15"/>
        <v>5.9680804475299825E-20</v>
      </c>
      <c r="D96" s="12">
        <f t="shared" si="16"/>
        <v>9.407789832608159E-8</v>
      </c>
      <c r="E96" s="12">
        <f t="shared" si="17"/>
        <v>5.6301942458743221E-21</v>
      </c>
      <c r="F96" s="12">
        <f t="shared" si="18"/>
        <v>0.56056170485504619</v>
      </c>
      <c r="G96" s="1">
        <f t="shared" si="19"/>
        <v>0.58450000000000002</v>
      </c>
      <c r="H96">
        <f t="shared" si="20"/>
        <v>0.56056179893294455</v>
      </c>
      <c r="I96">
        <f t="shared" si="21"/>
        <v>4.095500610274673E-2</v>
      </c>
      <c r="J96">
        <f t="shared" si="22"/>
        <v>5.7303747032677534E-4</v>
      </c>
    </row>
    <row r="97" spans="1:10" x14ac:dyDescent="0.2">
      <c r="A97">
        <v>716.56399999999996</v>
      </c>
      <c r="B97">
        <v>1.75204</v>
      </c>
      <c r="C97" s="12">
        <f t="shared" si="15"/>
        <v>6.9047333183302517E-21</v>
      </c>
      <c r="D97" s="12">
        <f t="shared" si="16"/>
        <v>5.1054138456318003E-8</v>
      </c>
      <c r="E97" s="12">
        <f t="shared" si="17"/>
        <v>8.4188945842918325E-22</v>
      </c>
      <c r="F97" s="12">
        <f t="shared" si="18"/>
        <v>0.52802798034490583</v>
      </c>
      <c r="G97" s="1">
        <f t="shared" si="19"/>
        <v>0.55204000000000009</v>
      </c>
      <c r="H97">
        <f t="shared" si="20"/>
        <v>0.52802803139904431</v>
      </c>
      <c r="I97">
        <f t="shared" si="21"/>
        <v>4.3496791176283925E-2</v>
      </c>
      <c r="J97">
        <f t="shared" si="22"/>
        <v>5.7657463609328628E-4</v>
      </c>
    </row>
    <row r="98" spans="1:10" x14ac:dyDescent="0.2">
      <c r="A98">
        <v>719.06399999999996</v>
      </c>
      <c r="B98">
        <v>1.7239599999999999</v>
      </c>
      <c r="C98" s="12">
        <f t="shared" ref="C98:C114" si="23">$M$3*EXP(-0.5*(A98-$N$3)^2/$O$3^2)</f>
        <v>7.6124307908604214E-22</v>
      </c>
      <c r="D98" s="12">
        <f t="shared" ref="D98:D114" si="24">$P$3*EXP(-0.5*(A98-$Q$3)^2/$R$3^2)</f>
        <v>2.7434510365111421E-8</v>
      </c>
      <c r="E98" s="12">
        <f t="shared" ref="E98:E114" si="25">$V$3*EXP(-0.5*(A98-$W$3)^2/$X$3^2)</f>
        <v>1.2135846024653939E-22</v>
      </c>
      <c r="F98" s="12">
        <f t="shared" ref="F98:F114" si="26">$S$3*EXP(-0.5*(A98-$T$3)^2/$U$3^2)</f>
        <v>0.49651485946574392</v>
      </c>
      <c r="G98" s="1">
        <f t="shared" ref="G98:G114" si="27">B98-1.2</f>
        <v>0.52395999999999998</v>
      </c>
      <c r="H98">
        <f t="shared" si="20"/>
        <v>0.4965148869002543</v>
      </c>
      <c r="I98">
        <f t="shared" si="21"/>
        <v>5.238016852382945E-2</v>
      </c>
      <c r="J98">
        <f t="shared" si="22"/>
        <v>7.532342330578318E-4</v>
      </c>
    </row>
    <row r="99" spans="1:10" x14ac:dyDescent="0.2">
      <c r="A99">
        <v>721.56399999999996</v>
      </c>
      <c r="B99">
        <v>1.6996199999999999</v>
      </c>
      <c r="C99" s="12">
        <f t="shared" si="23"/>
        <v>7.997679789622143E-23</v>
      </c>
      <c r="D99" s="12">
        <f t="shared" si="24"/>
        <v>1.4597765810366898E-8</v>
      </c>
      <c r="E99" s="12">
        <f t="shared" si="25"/>
        <v>1.686430067489911E-23</v>
      </c>
      <c r="F99" s="12">
        <f t="shared" si="26"/>
        <v>0.46606808735899041</v>
      </c>
      <c r="G99" s="1">
        <f t="shared" si="27"/>
        <v>0.49961999999999995</v>
      </c>
      <c r="H99">
        <f t="shared" si="20"/>
        <v>0.46606810195675624</v>
      </c>
      <c r="I99">
        <f t="shared" si="21"/>
        <v>6.7154833760145138E-2</v>
      </c>
      <c r="J99">
        <f t="shared" si="22"/>
        <v>1.1257298623042211E-3</v>
      </c>
    </row>
    <row r="100" spans="1:10" x14ac:dyDescent="0.2">
      <c r="A100">
        <v>724.06399999999996</v>
      </c>
      <c r="B100">
        <v>1.6789000000000001</v>
      </c>
      <c r="C100" s="12">
        <f t="shared" si="23"/>
        <v>8.0069823926137931E-24</v>
      </c>
      <c r="D100" s="12">
        <f t="shared" si="24"/>
        <v>7.6912776127263855E-9</v>
      </c>
      <c r="E100" s="12">
        <f t="shared" si="25"/>
        <v>2.2591751831528428E-24</v>
      </c>
      <c r="F100" s="12">
        <f t="shared" si="26"/>
        <v>0.43672523390113072</v>
      </c>
      <c r="G100" s="1">
        <f t="shared" si="27"/>
        <v>0.4789000000000001</v>
      </c>
      <c r="H100">
        <f t="shared" si="20"/>
        <v>0.43672524159240833</v>
      </c>
      <c r="I100">
        <f t="shared" si="21"/>
        <v>8.8065897698040851E-2</v>
      </c>
      <c r="J100">
        <f t="shared" si="22"/>
        <v>1.7787102467387329E-3</v>
      </c>
    </row>
    <row r="101" spans="1:10" x14ac:dyDescent="0.2">
      <c r="A101">
        <v>726.56399999999996</v>
      </c>
      <c r="B101">
        <v>1.66073</v>
      </c>
      <c r="C101" s="12">
        <f t="shared" si="23"/>
        <v>7.6390251876511646E-25</v>
      </c>
      <c r="D101" s="12">
        <f t="shared" si="24"/>
        <v>4.0126705007545667E-9</v>
      </c>
      <c r="E101" s="12">
        <f t="shared" si="25"/>
        <v>2.9175262602229108E-25</v>
      </c>
      <c r="F101" s="12">
        <f t="shared" si="26"/>
        <v>0.40851594083312059</v>
      </c>
      <c r="G101" s="1">
        <f t="shared" si="27"/>
        <v>0.46073000000000008</v>
      </c>
      <c r="H101">
        <f t="shared" si="20"/>
        <v>0.40851594484579107</v>
      </c>
      <c r="I101">
        <f t="shared" si="21"/>
        <v>0.11332896740869708</v>
      </c>
      <c r="J101">
        <f t="shared" si="22"/>
        <v>2.7263075556467811E-3</v>
      </c>
    </row>
    <row r="102" spans="1:10" x14ac:dyDescent="0.2">
      <c r="A102">
        <v>729.06399999999996</v>
      </c>
      <c r="B102">
        <v>1.64228</v>
      </c>
      <c r="C102" s="12">
        <f t="shared" si="23"/>
        <v>6.9449834864679841E-26</v>
      </c>
      <c r="D102" s="12">
        <f t="shared" si="24"/>
        <v>2.0729624149452985E-9</v>
      </c>
      <c r="E102" s="12">
        <f t="shared" si="25"/>
        <v>3.6321429426726896E-26</v>
      </c>
      <c r="F102" s="12">
        <f t="shared" si="26"/>
        <v>0.38146222047045097</v>
      </c>
      <c r="G102" s="1">
        <f t="shared" si="27"/>
        <v>0.44228000000000001</v>
      </c>
      <c r="H102">
        <f t="shared" si="20"/>
        <v>0.38146222254341339</v>
      </c>
      <c r="I102">
        <f t="shared" si="21"/>
        <v>0.13750967137692552</v>
      </c>
      <c r="J102">
        <f t="shared" si="22"/>
        <v>3.6988020547588955E-3</v>
      </c>
    </row>
    <row r="103" spans="1:10" x14ac:dyDescent="0.2">
      <c r="A103">
        <v>731.56399999999996</v>
      </c>
      <c r="B103">
        <v>1.6199699999999999</v>
      </c>
      <c r="C103" s="12">
        <f t="shared" si="23"/>
        <v>6.0168432820012276E-27</v>
      </c>
      <c r="D103" s="12">
        <f t="shared" si="24"/>
        <v>1.0604062367876121E-9</v>
      </c>
      <c r="E103" s="12">
        <f t="shared" si="25"/>
        <v>4.3590754169053675E-27</v>
      </c>
      <c r="F103" s="12">
        <f t="shared" si="26"/>
        <v>0.35557879972542555</v>
      </c>
      <c r="G103" s="1">
        <f t="shared" si="27"/>
        <v>0.41996999999999995</v>
      </c>
      <c r="H103">
        <f t="shared" si="20"/>
        <v>0.35557880078583182</v>
      </c>
      <c r="I103">
        <f t="shared" si="21"/>
        <v>0.15332333074783472</v>
      </c>
      <c r="J103">
        <f t="shared" si="22"/>
        <v>4.1462265362386874E-3</v>
      </c>
    </row>
    <row r="104" spans="1:10" x14ac:dyDescent="0.2">
      <c r="A104">
        <v>734.06399999999996</v>
      </c>
      <c r="B104">
        <v>1.59175</v>
      </c>
      <c r="C104" s="12">
        <f t="shared" si="23"/>
        <v>4.9674143665359498E-28</v>
      </c>
      <c r="D104" s="12">
        <f t="shared" si="24"/>
        <v>5.3712582723245873E-10</v>
      </c>
      <c r="E104" s="12">
        <f t="shared" si="25"/>
        <v>5.0432340878022045E-28</v>
      </c>
      <c r="F104" s="12">
        <f t="shared" si="26"/>
        <v>0.33087350303784302</v>
      </c>
      <c r="G104" s="1">
        <f t="shared" si="27"/>
        <v>0.39175000000000004</v>
      </c>
      <c r="H104">
        <f t="shared" si="20"/>
        <v>0.33087350357496886</v>
      </c>
      <c r="I104">
        <f t="shared" si="21"/>
        <v>0.15539628953422124</v>
      </c>
      <c r="J104">
        <f t="shared" si="22"/>
        <v>3.7059478169868339E-3</v>
      </c>
    </row>
    <row r="105" spans="1:10" x14ac:dyDescent="0.2">
      <c r="A105">
        <v>736.56399999999996</v>
      </c>
      <c r="B105">
        <v>1.5584199999999999</v>
      </c>
      <c r="C105" s="12">
        <f t="shared" si="23"/>
        <v>3.9080155688340573E-29</v>
      </c>
      <c r="D105" s="12">
        <f t="shared" si="24"/>
        <v>2.6940317795195723E-10</v>
      </c>
      <c r="E105" s="12">
        <f t="shared" si="25"/>
        <v>5.6248010241268766E-29</v>
      </c>
      <c r="F105" s="12">
        <f t="shared" si="26"/>
        <v>0.30734766776995953</v>
      </c>
      <c r="G105" s="1">
        <f t="shared" si="27"/>
        <v>0.35841999999999996</v>
      </c>
      <c r="H105">
        <f t="shared" si="20"/>
        <v>0.3073476680393627</v>
      </c>
      <c r="I105">
        <f t="shared" si="21"/>
        <v>0.14249297461256979</v>
      </c>
      <c r="J105">
        <f t="shared" si="22"/>
        <v>2.6083830918975305E-3</v>
      </c>
    </row>
    <row r="106" spans="1:10" x14ac:dyDescent="0.2">
      <c r="A106">
        <v>739.06399999999996</v>
      </c>
      <c r="B106">
        <v>1.52281</v>
      </c>
      <c r="C106" s="12">
        <f t="shared" si="23"/>
        <v>2.9298567598345058E-30</v>
      </c>
      <c r="D106" s="12">
        <f t="shared" si="24"/>
        <v>1.3379882826088446E-10</v>
      </c>
      <c r="E106" s="12">
        <f t="shared" si="25"/>
        <v>6.0476756934186204E-30</v>
      </c>
      <c r="F106" s="12">
        <f t="shared" si="26"/>
        <v>0.28499658567072728</v>
      </c>
      <c r="G106" s="1">
        <f t="shared" si="27"/>
        <v>0.32281000000000004</v>
      </c>
      <c r="H106">
        <f t="shared" si="20"/>
        <v>0.28499658580452608</v>
      </c>
      <c r="I106">
        <f t="shared" si="21"/>
        <v>0.1171382986756109</v>
      </c>
      <c r="J106">
        <f t="shared" si="22"/>
        <v>1.4298542931184715E-3</v>
      </c>
    </row>
    <row r="107" spans="1:10" x14ac:dyDescent="0.2">
      <c r="A107">
        <v>741.56399999999996</v>
      </c>
      <c r="B107">
        <v>1.4839800000000001</v>
      </c>
      <c r="C107" s="12">
        <f t="shared" si="23"/>
        <v>2.0931516690366849E-31</v>
      </c>
      <c r="D107" s="12">
        <f t="shared" si="24"/>
        <v>6.5799837719247525E-11</v>
      </c>
      <c r="E107" s="12">
        <f t="shared" si="25"/>
        <v>6.2683482592275634E-31</v>
      </c>
      <c r="F107" s="12">
        <f t="shared" si="26"/>
        <v>0.26380996414613705</v>
      </c>
      <c r="G107" s="1">
        <f t="shared" si="27"/>
        <v>0.28398000000000012</v>
      </c>
      <c r="H107">
        <f t="shared" si="20"/>
        <v>0.26380996421193686</v>
      </c>
      <c r="I107">
        <f t="shared" si="21"/>
        <v>7.1026254623787755E-2</v>
      </c>
      <c r="J107">
        <f t="shared" si="22"/>
        <v>4.0683034369175253E-4</v>
      </c>
    </row>
    <row r="108" spans="1:10" x14ac:dyDescent="0.2">
      <c r="A108">
        <v>744.06399999999996</v>
      </c>
      <c r="B108">
        <v>1.44208</v>
      </c>
      <c r="C108" s="12">
        <f t="shared" si="23"/>
        <v>1.4250142761333834E-32</v>
      </c>
      <c r="D108" s="12">
        <f t="shared" si="24"/>
        <v>3.2042046892384629E-11</v>
      </c>
      <c r="E108" s="12">
        <f t="shared" si="25"/>
        <v>6.2632685488136061E-32</v>
      </c>
      <c r="F108" s="12">
        <f t="shared" si="26"/>
        <v>0.24377240127937155</v>
      </c>
      <c r="G108" s="1">
        <f t="shared" si="27"/>
        <v>0.24208000000000007</v>
      </c>
      <c r="H108">
        <f t="shared" si="20"/>
        <v>0.24377240131141359</v>
      </c>
      <c r="I108">
        <f t="shared" si="21"/>
        <v>-6.9910827470816075E-3</v>
      </c>
      <c r="J108">
        <f t="shared" si="22"/>
        <v>2.8642221988741891E-6</v>
      </c>
    </row>
    <row r="109" spans="1:10" x14ac:dyDescent="0.2">
      <c r="A109">
        <v>746.56399999999996</v>
      </c>
      <c r="B109">
        <v>1.39486</v>
      </c>
      <c r="C109" s="12">
        <f t="shared" si="23"/>
        <v>9.2448940655975195E-34</v>
      </c>
      <c r="D109" s="12">
        <f t="shared" si="24"/>
        <v>1.5450359801045188E-11</v>
      </c>
      <c r="E109" s="12">
        <f t="shared" si="25"/>
        <v>6.0329849559599369E-33</v>
      </c>
      <c r="F109" s="12">
        <f t="shared" si="26"/>
        <v>0.22486386881800627</v>
      </c>
      <c r="G109" s="1">
        <f t="shared" si="27"/>
        <v>0.19486000000000003</v>
      </c>
      <c r="H109">
        <f t="shared" si="20"/>
        <v>0.22486386883345663</v>
      </c>
      <c r="I109">
        <f t="shared" si="21"/>
        <v>-0.15397654127813093</v>
      </c>
      <c r="J109">
        <f t="shared" si="22"/>
        <v>9.0023214497526817E-4</v>
      </c>
    </row>
    <row r="110" spans="1:10" x14ac:dyDescent="0.2">
      <c r="A110">
        <v>749.06399999999996</v>
      </c>
      <c r="B110">
        <v>1.3488100000000001</v>
      </c>
      <c r="C110" s="12">
        <f t="shared" si="23"/>
        <v>5.7154294704422831E-35</v>
      </c>
      <c r="D110" s="12">
        <f t="shared" si="24"/>
        <v>7.3770013026499544E-12</v>
      </c>
      <c r="E110" s="12">
        <f t="shared" si="25"/>
        <v>5.6020469523689405E-34</v>
      </c>
      <c r="F110" s="12">
        <f t="shared" si="26"/>
        <v>0.20706019767675449</v>
      </c>
      <c r="G110" s="1">
        <f t="shared" si="27"/>
        <v>0.14881000000000011</v>
      </c>
      <c r="H110">
        <f t="shared" si="20"/>
        <v>0.20706019768413148</v>
      </c>
      <c r="I110">
        <f t="shared" si="21"/>
        <v>-0.39144007582911983</v>
      </c>
      <c r="J110">
        <f t="shared" si="22"/>
        <v>3.3930855302403834E-3</v>
      </c>
    </row>
    <row r="111" spans="1:10" x14ac:dyDescent="0.2">
      <c r="A111">
        <v>751.56399999999996</v>
      </c>
      <c r="B111">
        <v>1.3112200000000001</v>
      </c>
      <c r="C111" s="12">
        <f t="shared" si="23"/>
        <v>3.3671309561565972E-36</v>
      </c>
      <c r="D111" s="12">
        <f t="shared" si="24"/>
        <v>3.4877394965851504E-12</v>
      </c>
      <c r="E111" s="12">
        <f t="shared" si="25"/>
        <v>5.0146951816393748E-35</v>
      </c>
      <c r="F111" s="12">
        <f t="shared" si="26"/>
        <v>0.19033356088401285</v>
      </c>
      <c r="G111" s="1">
        <f t="shared" si="27"/>
        <v>0.1112200000000001</v>
      </c>
      <c r="H111">
        <f t="shared" si="20"/>
        <v>0.19033356088750059</v>
      </c>
      <c r="I111">
        <f t="shared" si="21"/>
        <v>-0.71132494953695757</v>
      </c>
      <c r="J111">
        <f t="shared" si="22"/>
        <v>6.2589555163002474E-3</v>
      </c>
    </row>
    <row r="112" spans="1:10" x14ac:dyDescent="0.2">
      <c r="A112">
        <v>754.06399999999996</v>
      </c>
      <c r="B112">
        <v>1.28565</v>
      </c>
      <c r="C112" s="12">
        <f t="shared" si="23"/>
        <v>1.8903200993380358E-37</v>
      </c>
      <c r="D112" s="12">
        <f t="shared" si="24"/>
        <v>1.6327930216482269E-12</v>
      </c>
      <c r="E112" s="12">
        <f t="shared" si="25"/>
        <v>4.3273859199250668E-36</v>
      </c>
      <c r="F112" s="12">
        <f t="shared" si="26"/>
        <v>0.17465294931935282</v>
      </c>
      <c r="G112" s="1">
        <f t="shared" si="27"/>
        <v>8.5650000000000004E-2</v>
      </c>
      <c r="H112">
        <f t="shared" si="20"/>
        <v>0.17465294932098563</v>
      </c>
      <c r="I112">
        <f t="shared" si="21"/>
        <v>-1.0391471024049692</v>
      </c>
      <c r="J112">
        <f t="shared" si="22"/>
        <v>7.9215249878339354E-3</v>
      </c>
    </row>
    <row r="113" spans="1:10" x14ac:dyDescent="0.2">
      <c r="A113">
        <v>756.56399999999996</v>
      </c>
      <c r="B113">
        <v>1.2665999999999999</v>
      </c>
      <c r="C113" s="12">
        <f t="shared" si="23"/>
        <v>1.0112881157693143E-38</v>
      </c>
      <c r="D113" s="12">
        <f t="shared" si="24"/>
        <v>7.5690460662906538E-13</v>
      </c>
      <c r="E113" s="12">
        <f t="shared" si="25"/>
        <v>3.5998964517077203E-37</v>
      </c>
      <c r="F113" s="12">
        <f t="shared" si="26"/>
        <v>0.15998463603781665</v>
      </c>
      <c r="G113" s="1">
        <f t="shared" si="27"/>
        <v>6.6599999999999993E-2</v>
      </c>
      <c r="H113">
        <f t="shared" si="20"/>
        <v>0.15998463603857355</v>
      </c>
      <c r="I113">
        <f t="shared" si="21"/>
        <v>-1.4021717122908943</v>
      </c>
      <c r="J113">
        <f t="shared" si="22"/>
        <v>8.7206902480568508E-3</v>
      </c>
    </row>
    <row r="114" spans="1:10" x14ac:dyDescent="0.2">
      <c r="A114">
        <v>759.06399999999996</v>
      </c>
      <c r="B114">
        <v>1.2441199999999999</v>
      </c>
      <c r="C114" s="12">
        <f t="shared" si="23"/>
        <v>5.1555934356770284E-40</v>
      </c>
      <c r="D114" s="12">
        <f t="shared" si="24"/>
        <v>3.4743540928358352E-13</v>
      </c>
      <c r="E114" s="12">
        <f t="shared" si="25"/>
        <v>2.8869395014442788E-38</v>
      </c>
      <c r="F114" s="12">
        <f t="shared" si="26"/>
        <v>0.14629262544632626</v>
      </c>
      <c r="G114" s="1">
        <f t="shared" si="27"/>
        <v>4.4119999999999937E-2</v>
      </c>
      <c r="H114">
        <f t="shared" si="20"/>
        <v>0.14629262544667371</v>
      </c>
      <c r="I114">
        <f t="shared" si="21"/>
        <v>-2.3157893346934251</v>
      </c>
      <c r="J114">
        <f t="shared" si="22"/>
        <v>1.0439245390666289E-2</v>
      </c>
    </row>
  </sheetData>
  <mergeCells count="1">
    <mergeCell ref="T44:X4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F459-20A6-491A-B21E-653FEA43CDAC}">
  <dimension ref="A1:C6"/>
  <sheetViews>
    <sheetView workbookViewId="0">
      <selection activeCell="F4" sqref="F4"/>
    </sheetView>
  </sheetViews>
  <sheetFormatPr defaultRowHeight="12.75" x14ac:dyDescent="0.2"/>
  <cols>
    <col min="2" max="3" width="34.7109375" customWidth="1"/>
  </cols>
  <sheetData>
    <row r="1" spans="1:3" ht="139.5" customHeight="1" thickBot="1" x14ac:dyDescent="0.25">
      <c r="A1" s="8" t="s">
        <v>18</v>
      </c>
      <c r="B1" s="8" t="s">
        <v>19</v>
      </c>
      <c r="C1" s="8" t="s">
        <v>20</v>
      </c>
    </row>
    <row r="2" spans="1:3" ht="139.5" customHeight="1" thickBot="1" x14ac:dyDescent="0.25">
      <c r="A2" s="8" t="s">
        <v>21</v>
      </c>
      <c r="B2" s="9" t="s">
        <v>22</v>
      </c>
      <c r="C2" s="9" t="s">
        <v>23</v>
      </c>
    </row>
    <row r="3" spans="1:3" ht="139.5" customHeight="1" thickBot="1" x14ac:dyDescent="0.25">
      <c r="A3" s="8" t="s">
        <v>24</v>
      </c>
      <c r="B3" s="9" t="s">
        <v>25</v>
      </c>
      <c r="C3" s="9" t="s">
        <v>26</v>
      </c>
    </row>
    <row r="4" spans="1:3" ht="139.5" customHeight="1" thickBot="1" x14ac:dyDescent="0.25">
      <c r="A4" s="8" t="s">
        <v>27</v>
      </c>
      <c r="B4" s="9" t="s">
        <v>28</v>
      </c>
      <c r="C4" s="8" t="s">
        <v>29</v>
      </c>
    </row>
    <row r="5" spans="1:3" ht="139.5" customHeight="1" thickBot="1" x14ac:dyDescent="0.25">
      <c r="A5" s="8" t="s">
        <v>30</v>
      </c>
      <c r="B5" s="8" t="s">
        <v>31</v>
      </c>
      <c r="C5" s="8" t="s">
        <v>32</v>
      </c>
    </row>
    <row r="6" spans="1:3" ht="139.5" customHeight="1" thickBot="1" x14ac:dyDescent="0.25">
      <c r="A6" s="8" t="s">
        <v>33</v>
      </c>
      <c r="B6" s="8" t="s">
        <v>34</v>
      </c>
      <c r="C6" s="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computation</vt:lpstr>
      <vt:lpstr>hemicellulose characteristics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Soares Pereira Dias</dc:creator>
  <cp:lastModifiedBy>Miguel António Soares Casquilho</cp:lastModifiedBy>
  <dcterms:created xsi:type="dcterms:W3CDTF">2026-01-09T10:10:03Z</dcterms:created>
  <dcterms:modified xsi:type="dcterms:W3CDTF">2026-01-17T19:24:17Z</dcterms:modified>
</cp:coreProperties>
</file>